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norlaoslo-my.sharepoint.com/personal/mette_norla_no/Documents/2021 BACKUP/2022_HJEMMEKONTOR/STØTTE/"/>
    </mc:Choice>
  </mc:AlternateContent>
  <xr:revisionPtr revIDLastSave="0" documentId="8_{B3AB08CF-F0DA-4189-BA8F-47F5B498CCE0}" xr6:coauthVersionLast="47" xr6:coauthVersionMax="47" xr10:uidLastSave="{00000000-0000-0000-0000-000000000000}"/>
  <bookViews>
    <workbookView xWindow="2730" yWindow="2730" windowWidth="21600" windowHeight="12735" xr2:uid="{00000000-000D-0000-FFFF-FFFF00000000}"/>
  </bookViews>
  <sheets>
    <sheet name="2021 Totalt" sheetId="11" r:id="rId1"/>
    <sheet name="2021 Detaljer" sheetId="10" r:id="rId2"/>
  </sheets>
  <definedNames>
    <definedName name="_xlnm._FilterDatabase" localSheetId="1" hidden="1">'2021 Detaljer'!$B$7:$G$7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10" l="1"/>
  <c r="G73" i="10"/>
  <c r="G75" i="10"/>
  <c r="G70" i="10"/>
  <c r="G76" i="10"/>
  <c r="G77" i="10"/>
  <c r="G53" i="10"/>
  <c r="G56" i="10"/>
  <c r="G45" i="10"/>
  <c r="G48" i="10"/>
  <c r="G62" i="10"/>
  <c r="G9" i="10"/>
  <c r="G8" i="10"/>
  <c r="G17" i="10"/>
  <c r="G80" i="10"/>
  <c r="G78" i="10"/>
  <c r="G63" i="10"/>
  <c r="G68" i="10"/>
  <c r="G30" i="10"/>
  <c r="G25" i="10"/>
  <c r="G27" i="10"/>
  <c r="G26" i="10"/>
  <c r="G60" i="10"/>
  <c r="G59" i="10"/>
  <c r="G58" i="10"/>
  <c r="G6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  <author>Mette Børja</author>
  </authors>
  <commentList>
    <comment ref="M7" authorId="0" shapeId="0" xr:uid="{C3229D00-AE3C-47D1-B32D-A6FD001EB7B2}">
      <text>
        <r>
          <rPr>
            <b/>
            <sz val="9"/>
            <color indexed="81"/>
            <rFont val="Tahoma"/>
            <family val="2"/>
          </rPr>
          <t>En reise gikk til to 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1" shapeId="0" xr:uid="{25FC03DD-9E76-4F8E-A5CC-FD7E06FD5027}">
      <text>
        <r>
          <rPr>
            <b/>
            <sz val="9"/>
            <color indexed="81"/>
            <rFont val="Tahoma"/>
            <family val="2"/>
          </rPr>
          <t>1 reise gikk også til USA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1" shapeId="0" xr:uid="{C0420CE9-3BC8-4D69-8BF6-F8D62348F431}">
      <text>
        <r>
          <rPr>
            <b/>
            <sz val="9"/>
            <color indexed="81"/>
            <rFont val="Tahoma"/>
            <family val="2"/>
          </rPr>
          <t>Reisen gikk også til USA.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6DFA752F-C137-473E-97B7-18B59183A75A}">
      <text>
        <r>
          <rPr>
            <b/>
            <sz val="9"/>
            <color indexed="81"/>
            <rFont val="Tahoma"/>
            <family val="2"/>
          </rPr>
          <t>Reisen gikk også til USA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" authorId="0" shapeId="0" xr:uid="{B77F7E1B-855D-495D-B1AF-EA9B8E960938}">
      <text>
        <r>
          <rPr>
            <sz val="9"/>
            <color indexed="81"/>
            <rFont val="Tahoma"/>
            <family val="2"/>
          </rPr>
          <t xml:space="preserve">Herav 4 reiser i det Dansk-Tyske grenseland.
</t>
        </r>
      </text>
    </comment>
    <comment ref="E16" authorId="1" shapeId="0" xr:uid="{C8F15BB0-0464-4B7F-8241-D1A7EDB6BD35}">
      <text>
        <r>
          <rPr>
            <b/>
            <sz val="9"/>
            <color indexed="81"/>
            <rFont val="Tahoma"/>
            <family val="2"/>
          </rPr>
          <t>Reisen gikk også til India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 shapeId="0" xr:uid="{374A1A22-579C-4496-87AA-32E46D7A93AC}">
      <text>
        <r>
          <rPr>
            <b/>
            <sz val="9"/>
            <color indexed="81"/>
            <rFont val="Tahoma"/>
            <family val="2"/>
          </rPr>
          <t>Reisen gikk også til Egypt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1" shapeId="0" xr:uid="{81AAB064-83B3-47CA-BFA2-45886935C310}">
      <text>
        <r>
          <rPr>
            <b/>
            <sz val="9"/>
            <color indexed="81"/>
            <rFont val="Tahoma"/>
            <family val="2"/>
          </rPr>
          <t>En reise gikk også til Irland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6" authorId="1" shapeId="0" xr:uid="{8878AFAE-F48B-4310-9394-518AF783897F}">
      <text>
        <r>
          <rPr>
            <b/>
            <sz val="9"/>
            <color indexed="81"/>
            <rFont val="Tahoma"/>
            <family val="2"/>
          </rPr>
          <t>1 reise gikk også til Canada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6" authorId="1" shapeId="0" xr:uid="{78E274C8-23E9-4FE9-A4A5-44985FE54FBE}">
      <text>
        <r>
          <rPr>
            <b/>
            <sz val="9"/>
            <color indexed="81"/>
            <rFont val="Tahoma"/>
            <family val="2"/>
          </rPr>
          <t>En av reisene gikk også til Canada.</t>
        </r>
      </text>
    </comment>
    <comment ref="M36" authorId="0" shapeId="0" xr:uid="{79B1F163-EA8A-4681-B33D-FF3D9D7C3769}">
      <text>
        <r>
          <rPr>
            <b/>
            <sz val="9"/>
            <color indexed="81"/>
            <rFont val="Tahoma"/>
            <family val="2"/>
          </rPr>
          <t>En av reisene gikk også til Canada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8" authorId="0" shapeId="0" xr:uid="{610D68F2-3291-4308-BF7B-D5D347D5D5E9}">
      <text>
        <r>
          <rPr>
            <b/>
            <sz val="9"/>
            <color indexed="81"/>
            <rFont val="Tahoma"/>
            <family val="2"/>
          </rPr>
          <t>En reise gikk til to 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5" authorId="1" shapeId="0" xr:uid="{A3C23091-FC51-4829-8E93-128AAC758098}">
      <text>
        <r>
          <rPr>
            <b/>
            <sz val="9"/>
            <color indexed="81"/>
            <rFont val="Tahoma"/>
            <family val="2"/>
          </rPr>
          <t>Reisen gikk også til New Zealand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7" authorId="1" shapeId="0" xr:uid="{D9AF43F5-6CA7-446E-9A21-6B7B3E1CF858}">
      <text>
        <r>
          <rPr>
            <b/>
            <sz val="9"/>
            <color indexed="81"/>
            <rFont val="Tahoma"/>
            <family val="2"/>
          </rPr>
          <t>Reisen gikk også til Nederland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7" authorId="1" shapeId="0" xr:uid="{ECCD689C-550B-457F-9C25-7DDD13F418EA}">
      <text>
        <r>
          <rPr>
            <b/>
            <sz val="9"/>
            <color indexed="81"/>
            <rFont val="Tahoma"/>
            <family val="2"/>
          </rPr>
          <t>1 reise gikk til både Belgia og Nederland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9" authorId="1" shapeId="0" xr:uid="{0693F351-FF59-493A-A88B-55EF26F68C53}">
      <text>
        <r>
          <rPr>
            <b/>
            <sz val="9"/>
            <color indexed="81"/>
            <rFont val="Tahoma"/>
            <family val="2"/>
          </rPr>
          <t>Reisen gikk også til Storbritannia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3" authorId="1" shapeId="0" xr:uid="{84B2D907-92CC-4FDD-9176-8957D7E9C863}">
      <text>
        <r>
          <rPr>
            <b/>
            <sz val="9"/>
            <color indexed="81"/>
            <rFont val="Tahoma"/>
            <family val="2"/>
          </rPr>
          <t>Reisen gikk også til Belgia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3" authorId="1" shapeId="0" xr:uid="{01FAD317-8025-43DE-9F50-558AFEE03BCC}">
      <text>
        <r>
          <rPr>
            <b/>
            <sz val="9"/>
            <color indexed="81"/>
            <rFont val="Tahoma"/>
            <family val="2"/>
          </rPr>
          <t>Reisen gikk også til Belgia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4" authorId="1" shapeId="0" xr:uid="{6ADB3D36-A5E6-4293-B678-0EDF2FEE3F60}">
      <text>
        <r>
          <rPr>
            <b/>
            <sz val="9"/>
            <color indexed="81"/>
            <rFont val="Tahoma"/>
            <family val="2"/>
          </rPr>
          <t>Reisen gikk også til Australia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Mette Børja</author>
  </authors>
  <commentList>
    <comment ref="G30" authorId="0" shapeId="0" xr:uid="{274F5FEB-A698-49F5-B23F-1CE7B2E30215}">
      <text>
        <r>
          <rPr>
            <b/>
            <sz val="9"/>
            <color indexed="81"/>
            <rFont val="Tahoma"/>
            <family val="2"/>
          </rPr>
          <t>Retured due to cancelled event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<sst xmlns="http://schemas.openxmlformats.org/spreadsheetml/2006/main" count="569" uniqueCount="224">
  <si>
    <t xml:space="preserve">2021 NORLA-støttede forfatterreiser til festivaler/arrangementer i utlandet </t>
  </si>
  <si>
    <t xml:space="preserve">NORLA-støttede forfatterreiser til festivaler/arrangementer i utlandet </t>
  </si>
  <si>
    <t>(Midler fra Utenriksdepartementet)</t>
  </si>
  <si>
    <t>Reiser støttet totalt</t>
  </si>
  <si>
    <t>Til antall land</t>
  </si>
  <si>
    <t>Fordeling pr land</t>
  </si>
  <si>
    <t>Argentina</t>
  </si>
  <si>
    <t>Canada</t>
  </si>
  <si>
    <t>Chile</t>
  </si>
  <si>
    <t>Colombia</t>
  </si>
  <si>
    <t>Danmark</t>
  </si>
  <si>
    <t>Egypt</t>
  </si>
  <si>
    <t>Frankrike</t>
  </si>
  <si>
    <t>Georgia</t>
  </si>
  <si>
    <t xml:space="preserve">Hellas </t>
  </si>
  <si>
    <t>India</t>
  </si>
  <si>
    <t>Italia</t>
  </si>
  <si>
    <t>Japan</t>
  </si>
  <si>
    <t>Kina</t>
  </si>
  <si>
    <t>Kroatia</t>
  </si>
  <si>
    <t>Kypros</t>
  </si>
  <si>
    <t>Libanon</t>
  </si>
  <si>
    <t>Nicaragua</t>
  </si>
  <si>
    <t>Polen</t>
  </si>
  <si>
    <t>Russland</t>
  </si>
  <si>
    <t>Singapore</t>
  </si>
  <si>
    <t>Spania</t>
  </si>
  <si>
    <t>Storbritannia</t>
  </si>
  <si>
    <t>Sveits</t>
  </si>
  <si>
    <t>Tsjekkia</t>
  </si>
  <si>
    <t>Tyskland</t>
  </si>
  <si>
    <t>USA</t>
  </si>
  <si>
    <t>Østerrike</t>
  </si>
  <si>
    <t>Fordeling pr genre</t>
  </si>
  <si>
    <t>Reiser skjønnlitt. (inkl tegneserier)</t>
  </si>
  <si>
    <t>Reiser faglitt.</t>
  </si>
  <si>
    <t>Reiser barne/undgomslitt.</t>
  </si>
  <si>
    <t>Div.</t>
  </si>
  <si>
    <t>Fordeling kjønn</t>
  </si>
  <si>
    <t>Menn</t>
  </si>
  <si>
    <t>Kvinner</t>
  </si>
  <si>
    <r>
      <t xml:space="preserve">Deltagelse kvinner </t>
    </r>
    <r>
      <rPr>
        <i/>
        <sz val="10"/>
        <rFont val="Arial"/>
        <family val="2"/>
      </rPr>
      <t>og</t>
    </r>
    <r>
      <rPr>
        <sz val="10"/>
        <rFont val="Arial"/>
        <family val="2"/>
      </rPr>
      <t xml:space="preserve"> menn</t>
    </r>
  </si>
  <si>
    <t>Mottagere av støtte til mer enn én reise</t>
  </si>
  <si>
    <t>Albania</t>
  </si>
  <si>
    <t>Algerie</t>
  </si>
  <si>
    <t>Aserbajdsjan</t>
  </si>
  <si>
    <t>Australia</t>
  </si>
  <si>
    <t>Bangladesh</t>
  </si>
  <si>
    <t>Belgia</t>
  </si>
  <si>
    <t>Bosnia-Hercegovina</t>
  </si>
  <si>
    <t>Brasil</t>
  </si>
  <si>
    <t>Bulgaria</t>
  </si>
  <si>
    <t>Cuba</t>
  </si>
  <si>
    <t>Ecuador</t>
  </si>
  <si>
    <t>Estland</t>
  </si>
  <si>
    <t>Etiopia</t>
  </si>
  <si>
    <t>Finland</t>
  </si>
  <si>
    <t>Færøyene</t>
  </si>
  <si>
    <t>Hviterussland</t>
  </si>
  <si>
    <t>(Hviterussland)</t>
  </si>
  <si>
    <t>Indonesia</t>
  </si>
  <si>
    <t>Irland</t>
  </si>
  <si>
    <t>Island</t>
  </si>
  <si>
    <t>Israel</t>
  </si>
  <si>
    <t>Jomfruøyene</t>
  </si>
  <si>
    <t>Kenya</t>
  </si>
  <si>
    <t>Komi (autonom rebublikk i Russland)</t>
  </si>
  <si>
    <t>(Komi - autonom rebublikk i Russland)</t>
  </si>
  <si>
    <t>Kosovo</t>
  </si>
  <si>
    <t>(Kosovo)</t>
  </si>
  <si>
    <t>Latvia</t>
  </si>
  <si>
    <t>Litauen</t>
  </si>
  <si>
    <t>Makedonia</t>
  </si>
  <si>
    <t>Malaysia</t>
  </si>
  <si>
    <t>Marokko</t>
  </si>
  <si>
    <t>Mexico</t>
  </si>
  <si>
    <t>Montenegro</t>
  </si>
  <si>
    <t>Nederland</t>
  </si>
  <si>
    <t>New Zealand</t>
  </si>
  <si>
    <t>(New Zealand)</t>
  </si>
  <si>
    <t>Nord-Makedonia</t>
  </si>
  <si>
    <t>Norge</t>
  </si>
  <si>
    <t>Pakistan</t>
  </si>
  <si>
    <t>Peru</t>
  </si>
  <si>
    <t>Portugal</t>
  </si>
  <si>
    <t>Romania</t>
  </si>
  <si>
    <t>Serbia</t>
  </si>
  <si>
    <t>Slovakia</t>
  </si>
  <si>
    <t>Slovenia</t>
  </si>
  <si>
    <t>Sverige</t>
  </si>
  <si>
    <t>Sør-Afrika</t>
  </si>
  <si>
    <t>Sør-Korea</t>
  </si>
  <si>
    <t>Taiwan</t>
  </si>
  <si>
    <t>Tyrkia</t>
  </si>
  <si>
    <t>Ukraina</t>
  </si>
  <si>
    <t>Ungarn</t>
  </si>
  <si>
    <t>Uruguay</t>
  </si>
  <si>
    <t>Vietnam</t>
  </si>
  <si>
    <t xml:space="preserve">2021 NORLA-støttede forfatterreiser til utlandet </t>
  </si>
  <si>
    <t>73 (digitale) forfatterreiser til festivaler/arrangementer i 27 land</t>
  </si>
  <si>
    <t>(Prosjekter med flere deltagere kan ha angitt én samlet sum)</t>
  </si>
  <si>
    <t>Reisende</t>
  </si>
  <si>
    <t>Kjønn</t>
  </si>
  <si>
    <t>Anledning/destinasjon</t>
  </si>
  <si>
    <t>Land</t>
  </si>
  <si>
    <t>Genre</t>
  </si>
  <si>
    <t>Sum</t>
  </si>
  <si>
    <t>Johnsen, Mari Kanstad</t>
  </si>
  <si>
    <t>K</t>
  </si>
  <si>
    <t>Filba, Buenos Aires</t>
  </si>
  <si>
    <t>BU</t>
  </si>
  <si>
    <t>Salinas, Veronica</t>
  </si>
  <si>
    <t>Ekelund, Torbjørn</t>
  </si>
  <si>
    <t>M</t>
  </si>
  <si>
    <t>Digital promotering (istedenfor bokturné)</t>
  </si>
  <si>
    <t>Sakprosa</t>
  </si>
  <si>
    <t>Flood, Helene</t>
  </si>
  <si>
    <t>"Without Barriers", The Chilean Book and Reading Corporation og ambassaden</t>
  </si>
  <si>
    <t>Skjønn-Krim</t>
  </si>
  <si>
    <t>Ravatn, Agnes</t>
  </si>
  <si>
    <t>Hole, Stian</t>
  </si>
  <si>
    <t>Stranger, Simon</t>
  </si>
  <si>
    <t>Skjønn</t>
  </si>
  <si>
    <t>Torseter, Øyvind</t>
  </si>
  <si>
    <t>Vold, Jan Erik</t>
  </si>
  <si>
    <t>Poetry Festival of Medellin</t>
  </si>
  <si>
    <t>Skjønn-Poesi</t>
  </si>
  <si>
    <t>Hjorth, Vigdis</t>
  </si>
  <si>
    <t>Avisen Live Festival, Albertslund</t>
  </si>
  <si>
    <t>Schade, Ingvild</t>
  </si>
  <si>
    <t xml:space="preserve">"Bergverket" lansering </t>
  </si>
  <si>
    <t>Fatland, Erika</t>
  </si>
  <si>
    <t xml:space="preserve">Videointervju </t>
  </si>
  <si>
    <t>Fossum, Karin</t>
  </si>
  <si>
    <t>Videointervju x 2</t>
  </si>
  <si>
    <t>Ambjørnsen, Ingvar</t>
  </si>
  <si>
    <t>Gotaas, Thor</t>
  </si>
  <si>
    <t>Jacobsen, Roy</t>
  </si>
  <si>
    <t xml:space="preserve">Dåsnes, Nora </t>
  </si>
  <si>
    <t>Salon du livre et de la presse Jeunesse de Montreuil</t>
  </si>
  <si>
    <t>Høvring, Mona</t>
  </si>
  <si>
    <t>MEETING Saint Nazaire</t>
  </si>
  <si>
    <t>Christiansen, Rune</t>
  </si>
  <si>
    <t>Evjemo, Eivind Hofstad</t>
  </si>
  <si>
    <t>Breen, Marta</t>
  </si>
  <si>
    <t>Batumi Art and Literature Festival Fragile, Tblisi</t>
  </si>
  <si>
    <t>Marta Breen</t>
  </si>
  <si>
    <t>Women on Top: Women in Greece: from the Revolution to beyond in 2021, Athen</t>
  </si>
  <si>
    <t>Hellas</t>
  </si>
  <si>
    <t>Sande, Hans</t>
  </si>
  <si>
    <t>Delhi Book Fair, Bhopal</t>
  </si>
  <si>
    <t>Festival, Cooperativa e Libreria per Ragazzi Tuttestorie</t>
  </si>
  <si>
    <t xml:space="preserve">Ahmadi, Farida </t>
  </si>
  <si>
    <t>DIgital forelesning ved Tokyo University: War, pain and suffering in Afghanistan and Norway  - coping strategies among women and children</t>
  </si>
  <si>
    <t>Alaei, Neda</t>
  </si>
  <si>
    <t>China Shanghai Children's book fair (CCBF) - bransjetreff på konsulatet i Shanghai</t>
  </si>
  <si>
    <t>Okstad, Ella</t>
  </si>
  <si>
    <t>Wexelsen, Rebecca</t>
  </si>
  <si>
    <t>Eriksen, Lars Henrik</t>
  </si>
  <si>
    <t>Løyning, Ole Kristian</t>
  </si>
  <si>
    <t>Gulliksen, Geir</t>
  </si>
  <si>
    <t>Festival of World Literature, Zagreb</t>
  </si>
  <si>
    <t>Frost, Sofie</t>
  </si>
  <si>
    <t>Ideogramma Poetry Festival</t>
  </si>
  <si>
    <t>Long Litt Woon</t>
  </si>
  <si>
    <r>
      <t>Ashkal Alwan, The Lebanese Association for Plastic Arts </t>
    </r>
    <r>
      <rPr>
        <sz val="10"/>
        <color rgb="FF000000"/>
        <rFont val="Times New Roman"/>
        <family val="1"/>
      </rPr>
      <t xml:space="preserve"> </t>
    </r>
  </si>
  <si>
    <t>Blom, Kirsti</t>
  </si>
  <si>
    <t>Granada International Poetry Festival</t>
  </si>
  <si>
    <t>Nigaragua</t>
  </si>
  <si>
    <t>Kvammen, Anders</t>
  </si>
  <si>
    <t>Rumia Comic Con</t>
  </si>
  <si>
    <t>Skjønn-Tegneserie</t>
  </si>
  <si>
    <t xml:space="preserve">Nilsen, Dag  </t>
  </si>
  <si>
    <t>"Psykopattesten"-lansering</t>
  </si>
  <si>
    <t>Univeristetet i Dusjanbe, Tadjikistan</t>
  </si>
  <si>
    <t xml:space="preserve">Fosse, Marit </t>
  </si>
  <si>
    <t>Nansenkonferansen, Moskva</t>
  </si>
  <si>
    <t xml:space="preserve">Holtestaul, Espen </t>
  </si>
  <si>
    <t>Norske dager i Kazan Smena, Center for Contemporary Culture Smena</t>
  </si>
  <si>
    <t>Kløver, Geir</t>
  </si>
  <si>
    <t>Martin Erntsten</t>
  </si>
  <si>
    <t>Hamsuns "Sult":  Arrangementer på Center of Drawn Pictures in the Central Youth Library og Non/Fiction-bokmessen.</t>
  </si>
  <si>
    <t xml:space="preserve">Ousland, Bjørn </t>
  </si>
  <si>
    <t>Strøksnes, Morten</t>
  </si>
  <si>
    <t>Non-fiction-bokmessen Moskva/Digitale bransjetreff</t>
  </si>
  <si>
    <t>Singapore National Library</t>
  </si>
  <si>
    <t>Lykke, Nina</t>
  </si>
  <si>
    <t>"Full spredning": Digital samtale mellom Lykke og oversetter Ana Flecha Marco</t>
  </si>
  <si>
    <t>Flatland, Helga</t>
  </si>
  <si>
    <t>Litterær nettverkslunsj i ambassaderesidensen, London</t>
  </si>
  <si>
    <t xml:space="preserve">BBC podcast </t>
  </si>
  <si>
    <t>Ritland, Jon</t>
  </si>
  <si>
    <t>European Poetry Festival, London</t>
  </si>
  <si>
    <t>Ruset, Endre</t>
  </si>
  <si>
    <t>Vatne, Bjørn</t>
  </si>
  <si>
    <t>Norsk litteraturdag i Kunsthaus Zürich</t>
  </si>
  <si>
    <t>Ørstavik, Hanne</t>
  </si>
  <si>
    <t>Hansen, Erik Fosnes</t>
  </si>
  <si>
    <t>Horst, Jørn Lier</t>
  </si>
  <si>
    <t>Bakke, Gunstein</t>
  </si>
  <si>
    <t>Book World Prague</t>
  </si>
  <si>
    <t>Tsjekka</t>
  </si>
  <si>
    <t>Nordische Literaturtage, Hamburg</t>
  </si>
  <si>
    <t>Fjeldbraaten, Ida</t>
  </si>
  <si>
    <t>Europäisches Festival des Debutromans 2021</t>
  </si>
  <si>
    <t>Fuglehaug, Randi</t>
  </si>
  <si>
    <t>Nordkolleg Rendsburg oversetterworkshop med Christel Hildebrandt</t>
  </si>
  <si>
    <t>Kaurin, Marianne</t>
  </si>
  <si>
    <t>Internationale Literaturfestival Berlin</t>
  </si>
  <si>
    <t>Deutsche Jugendliteraturpreis, Frankfurter Buchmesse</t>
  </si>
  <si>
    <t>Strømborg, Linn</t>
  </si>
  <si>
    <t>Jussis Krimi-Café, Hamburg</t>
  </si>
  <si>
    <t>Grünfeld, Nina</t>
  </si>
  <si>
    <t>Off. besøk med HKH Kronprins Haakon: Bransjetreff på Center for Fiction, Brooklyn</t>
  </si>
  <si>
    <t>Havelin, Karen (moderator)</t>
  </si>
  <si>
    <t>Writers You Should Know: Jan Grue, Roy Jacobsen, Ruth Lillegraven and Kaja Kvernbakken</t>
  </si>
  <si>
    <t>Isakstuen, Monica</t>
  </si>
  <si>
    <t>Kielland, Victoria</t>
  </si>
  <si>
    <t>The National Nordic Museum, Seattle</t>
  </si>
  <si>
    <t>Aarø, Selma Lønning</t>
  </si>
  <si>
    <t>Off. besøk med HKH Kronprins Haakon: Publikumsarr. "Friluftsliv or Lost in the Mountains: Nature Literature from Norway", Scandinavia House</t>
  </si>
  <si>
    <t>Kalvø, Are</t>
  </si>
  <si>
    <t>Buch Wien</t>
  </si>
  <si>
    <t>Books Actually 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</si>
</sst>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u/>
      <sz val="10"/>
      <color theme="0" tint="-0.499984740745262"/>
      <name val="Arial"/>
      <family val="2"/>
    </font>
    <font>
      <sz val="10"/>
      <color indexed="50"/>
      <name val="Arial"/>
      <family val="2"/>
    </font>
    <font>
      <sz val="10"/>
      <color indexed="17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4" fillId="0" borderId="0" xfId="2" applyFont="1"/>
    <xf numFmtId="0" fontId="6" fillId="0" borderId="0" xfId="0" applyFont="1"/>
    <xf numFmtId="0" fontId="1" fillId="0" borderId="0" xfId="2"/>
    <xf numFmtId="0" fontId="8" fillId="0" borderId="0" xfId="2" applyFont="1"/>
    <xf numFmtId="0" fontId="9" fillId="0" borderId="0" xfId="2" applyFont="1"/>
    <xf numFmtId="0" fontId="10" fillId="0" borderId="0" xfId="2" applyFont="1"/>
    <xf numFmtId="0" fontId="7" fillId="0" borderId="0" xfId="2" applyFont="1"/>
    <xf numFmtId="0" fontId="11" fillId="0" borderId="0" xfId="2" applyFont="1" applyAlignment="1">
      <alignment horizontal="right"/>
    </xf>
    <xf numFmtId="0" fontId="12" fillId="0" borderId="0" xfId="2" applyFont="1"/>
    <xf numFmtId="0" fontId="5" fillId="0" borderId="0" xfId="2" applyFont="1"/>
    <xf numFmtId="0" fontId="13" fillId="0" borderId="0" xfId="0" applyFont="1"/>
    <xf numFmtId="0" fontId="13" fillId="0" borderId="0" xfId="2" applyFont="1"/>
    <xf numFmtId="0" fontId="11" fillId="0" borderId="0" xfId="2" applyFont="1"/>
    <xf numFmtId="0" fontId="15" fillId="0" borderId="1" xfId="2" applyFont="1" applyBorder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9" fillId="0" borderId="0" xfId="2" applyFont="1"/>
    <xf numFmtId="0" fontId="20" fillId="0" borderId="0" xfId="2" applyFont="1"/>
    <xf numFmtId="0" fontId="21" fillId="0" borderId="0" xfId="2" applyFont="1" applyAlignment="1">
      <alignment horizontal="right"/>
    </xf>
    <xf numFmtId="0" fontId="11" fillId="0" borderId="0" xfId="2" applyFont="1" applyAlignment="1">
      <alignment horizontal="left"/>
    </xf>
    <xf numFmtId="0" fontId="22" fillId="0" borderId="0" xfId="2" applyFont="1"/>
    <xf numFmtId="0" fontId="23" fillId="0" borderId="0" xfId="2" applyFont="1"/>
    <xf numFmtId="0" fontId="24" fillId="0" borderId="0" xfId="0" applyFont="1"/>
    <xf numFmtId="0" fontId="25" fillId="0" borderId="0" xfId="0" applyFont="1"/>
    <xf numFmtId="0" fontId="24" fillId="2" borderId="0" xfId="0" applyFont="1" applyFill="1"/>
    <xf numFmtId="0" fontId="27" fillId="0" borderId="0" xfId="2" applyFont="1"/>
    <xf numFmtId="0" fontId="28" fillId="0" borderId="0" xfId="2" applyFont="1"/>
    <xf numFmtId="0" fontId="29" fillId="0" borderId="0" xfId="2" applyFont="1"/>
    <xf numFmtId="0" fontId="30" fillId="0" borderId="1" xfId="2" applyFont="1" applyBorder="1"/>
    <xf numFmtId="0" fontId="31" fillId="0" borderId="0" xfId="0" applyFont="1"/>
    <xf numFmtId="0" fontId="26" fillId="3" borderId="0" xfId="2" applyFont="1" applyFill="1"/>
    <xf numFmtId="0" fontId="32" fillId="0" borderId="0" xfId="2" applyFont="1"/>
    <xf numFmtId="0" fontId="31" fillId="0" borderId="0" xfId="2" applyFont="1"/>
    <xf numFmtId="164" fontId="24" fillId="0" borderId="0" xfId="1" applyNumberFormat="1" applyFont="1"/>
    <xf numFmtId="164" fontId="26" fillId="3" borderId="0" xfId="1" applyNumberFormat="1" applyFont="1" applyFill="1"/>
    <xf numFmtId="164" fontId="26" fillId="0" borderId="0" xfId="1" applyNumberFormat="1" applyFont="1"/>
    <xf numFmtId="164" fontId="24" fillId="2" borderId="0" xfId="1" applyNumberFormat="1" applyFont="1" applyFill="1" applyBorder="1"/>
    <xf numFmtId="0" fontId="26" fillId="0" borderId="0" xfId="2" applyFont="1"/>
    <xf numFmtId="0" fontId="33" fillId="0" borderId="0" xfId="2" applyFont="1"/>
    <xf numFmtId="0" fontId="24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24" fillId="2" borderId="0" xfId="0" applyFont="1" applyFill="1" applyAlignment="1">
      <alignment horizontal="left" wrapText="1"/>
    </xf>
    <xf numFmtId="164" fontId="9" fillId="0" borderId="0" xfId="1" applyNumberFormat="1" applyFont="1" applyFill="1"/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E9FD1-D251-49EB-A7CE-07530416482C}">
  <dimension ref="A1:AF167"/>
  <sheetViews>
    <sheetView tabSelected="1" zoomScaleNormal="100" workbookViewId="0">
      <selection activeCell="B3" sqref="B3"/>
    </sheetView>
  </sheetViews>
  <sheetFormatPr baseColWidth="10" defaultColWidth="11.42578125" defaultRowHeight="15" x14ac:dyDescent="0.25"/>
  <cols>
    <col min="1" max="1" width="3.85546875" customWidth="1"/>
    <col min="2" max="2" width="20.28515625" customWidth="1"/>
    <col min="3" max="3" width="9.5703125" customWidth="1"/>
    <col min="4" max="4" width="4" customWidth="1"/>
    <col min="5" max="5" width="9.5703125" customWidth="1"/>
    <col min="6" max="6" width="4" customWidth="1"/>
    <col min="7" max="7" width="9.5703125" customWidth="1"/>
    <col min="8" max="8" width="4" customWidth="1"/>
    <col min="9" max="9" width="9.5703125" customWidth="1"/>
    <col min="10" max="10" width="4" customWidth="1"/>
    <col min="11" max="11" width="9.28515625" customWidth="1"/>
    <col min="12" max="12" width="3.85546875" customWidth="1"/>
    <col min="13" max="13" width="11.42578125" customWidth="1"/>
    <col min="14" max="14" width="3.85546875" customWidth="1"/>
    <col min="16" max="16" width="3.85546875" customWidth="1"/>
    <col min="17" max="17" width="4.5703125" customWidth="1"/>
    <col min="18" max="18" width="20.85546875" customWidth="1"/>
    <col min="19" max="19" width="3.85546875" customWidth="1"/>
    <col min="21" max="21" width="5" customWidth="1"/>
    <col min="22" max="22" width="9.7109375" customWidth="1"/>
    <col min="23" max="23" width="3.85546875" customWidth="1"/>
    <col min="25" max="25" width="3.85546875" customWidth="1"/>
    <col min="27" max="27" width="3.85546875" customWidth="1"/>
    <col min="29" max="29" width="3.85546875" customWidth="1"/>
    <col min="266" max="266" width="3.85546875" customWidth="1"/>
    <col min="267" max="267" width="14.28515625" customWidth="1"/>
    <col min="268" max="268" width="7.85546875" customWidth="1"/>
    <col min="269" max="269" width="9.28515625" customWidth="1"/>
    <col min="270" max="270" width="3.85546875" customWidth="1"/>
    <col min="271" max="271" width="11.42578125" customWidth="1"/>
    <col min="272" max="272" width="3.85546875" customWidth="1"/>
    <col min="274" max="274" width="3.85546875" customWidth="1"/>
    <col min="276" max="276" width="3.85546875" customWidth="1"/>
    <col min="277" max="277" width="9.7109375" customWidth="1"/>
    <col min="278" max="278" width="4.5703125" customWidth="1"/>
    <col min="279" max="279" width="20.28515625" customWidth="1"/>
    <col min="281" max="281" width="3.85546875" customWidth="1"/>
    <col min="283" max="283" width="3.85546875" customWidth="1"/>
    <col min="285" max="285" width="3.85546875" customWidth="1"/>
    <col min="522" max="522" width="3.85546875" customWidth="1"/>
    <col min="523" max="523" width="14.28515625" customWidth="1"/>
    <col min="524" max="524" width="7.85546875" customWidth="1"/>
    <col min="525" max="525" width="9.28515625" customWidth="1"/>
    <col min="526" max="526" width="3.85546875" customWidth="1"/>
    <col min="527" max="527" width="11.42578125" customWidth="1"/>
    <col min="528" max="528" width="3.85546875" customWidth="1"/>
    <col min="530" max="530" width="3.85546875" customWidth="1"/>
    <col min="532" max="532" width="3.85546875" customWidth="1"/>
    <col min="533" max="533" width="9.7109375" customWidth="1"/>
    <col min="534" max="534" width="4.5703125" customWidth="1"/>
    <col min="535" max="535" width="20.28515625" customWidth="1"/>
    <col min="537" max="537" width="3.85546875" customWidth="1"/>
    <col min="539" max="539" width="3.85546875" customWidth="1"/>
    <col min="541" max="541" width="3.85546875" customWidth="1"/>
    <col min="778" max="778" width="3.85546875" customWidth="1"/>
    <col min="779" max="779" width="14.28515625" customWidth="1"/>
    <col min="780" max="780" width="7.85546875" customWidth="1"/>
    <col min="781" max="781" width="9.28515625" customWidth="1"/>
    <col min="782" max="782" width="3.85546875" customWidth="1"/>
    <col min="783" max="783" width="11.42578125" customWidth="1"/>
    <col min="784" max="784" width="3.85546875" customWidth="1"/>
    <col min="786" max="786" width="3.85546875" customWidth="1"/>
    <col min="788" max="788" width="3.85546875" customWidth="1"/>
    <col min="789" max="789" width="9.7109375" customWidth="1"/>
    <col min="790" max="790" width="4.5703125" customWidth="1"/>
    <col min="791" max="791" width="20.28515625" customWidth="1"/>
    <col min="793" max="793" width="3.85546875" customWidth="1"/>
    <col min="795" max="795" width="3.85546875" customWidth="1"/>
    <col min="797" max="797" width="3.85546875" customWidth="1"/>
    <col min="1034" max="1034" width="3.85546875" customWidth="1"/>
    <col min="1035" max="1035" width="14.28515625" customWidth="1"/>
    <col min="1036" max="1036" width="7.85546875" customWidth="1"/>
    <col min="1037" max="1037" width="9.28515625" customWidth="1"/>
    <col min="1038" max="1038" width="3.85546875" customWidth="1"/>
    <col min="1039" max="1039" width="11.42578125" customWidth="1"/>
    <col min="1040" max="1040" width="3.85546875" customWidth="1"/>
    <col min="1042" max="1042" width="3.85546875" customWidth="1"/>
    <col min="1044" max="1044" width="3.85546875" customWidth="1"/>
    <col min="1045" max="1045" width="9.7109375" customWidth="1"/>
    <col min="1046" max="1046" width="4.5703125" customWidth="1"/>
    <col min="1047" max="1047" width="20.28515625" customWidth="1"/>
    <col min="1049" max="1049" width="3.85546875" customWidth="1"/>
    <col min="1051" max="1051" width="3.85546875" customWidth="1"/>
    <col min="1053" max="1053" width="3.85546875" customWidth="1"/>
    <col min="1290" max="1290" width="3.85546875" customWidth="1"/>
    <col min="1291" max="1291" width="14.28515625" customWidth="1"/>
    <col min="1292" max="1292" width="7.85546875" customWidth="1"/>
    <col min="1293" max="1293" width="9.28515625" customWidth="1"/>
    <col min="1294" max="1294" width="3.85546875" customWidth="1"/>
    <col min="1295" max="1295" width="11.42578125" customWidth="1"/>
    <col min="1296" max="1296" width="3.85546875" customWidth="1"/>
    <col min="1298" max="1298" width="3.85546875" customWidth="1"/>
    <col min="1300" max="1300" width="3.85546875" customWidth="1"/>
    <col min="1301" max="1301" width="9.7109375" customWidth="1"/>
    <col min="1302" max="1302" width="4.5703125" customWidth="1"/>
    <col min="1303" max="1303" width="20.28515625" customWidth="1"/>
    <col min="1305" max="1305" width="3.85546875" customWidth="1"/>
    <col min="1307" max="1307" width="3.85546875" customWidth="1"/>
    <col min="1309" max="1309" width="3.85546875" customWidth="1"/>
    <col min="1546" max="1546" width="3.85546875" customWidth="1"/>
    <col min="1547" max="1547" width="14.28515625" customWidth="1"/>
    <col min="1548" max="1548" width="7.85546875" customWidth="1"/>
    <col min="1549" max="1549" width="9.28515625" customWidth="1"/>
    <col min="1550" max="1550" width="3.85546875" customWidth="1"/>
    <col min="1551" max="1551" width="11.42578125" customWidth="1"/>
    <col min="1552" max="1552" width="3.85546875" customWidth="1"/>
    <col min="1554" max="1554" width="3.85546875" customWidth="1"/>
    <col min="1556" max="1556" width="3.85546875" customWidth="1"/>
    <col min="1557" max="1557" width="9.7109375" customWidth="1"/>
    <col min="1558" max="1558" width="4.5703125" customWidth="1"/>
    <col min="1559" max="1559" width="20.28515625" customWidth="1"/>
    <col min="1561" max="1561" width="3.85546875" customWidth="1"/>
    <col min="1563" max="1563" width="3.85546875" customWidth="1"/>
    <col min="1565" max="1565" width="3.85546875" customWidth="1"/>
    <col min="1802" max="1802" width="3.85546875" customWidth="1"/>
    <col min="1803" max="1803" width="14.28515625" customWidth="1"/>
    <col min="1804" max="1804" width="7.85546875" customWidth="1"/>
    <col min="1805" max="1805" width="9.28515625" customWidth="1"/>
    <col min="1806" max="1806" width="3.85546875" customWidth="1"/>
    <col min="1807" max="1807" width="11.42578125" customWidth="1"/>
    <col min="1808" max="1808" width="3.85546875" customWidth="1"/>
    <col min="1810" max="1810" width="3.85546875" customWidth="1"/>
    <col min="1812" max="1812" width="3.85546875" customWidth="1"/>
    <col min="1813" max="1813" width="9.7109375" customWidth="1"/>
    <col min="1814" max="1814" width="4.5703125" customWidth="1"/>
    <col min="1815" max="1815" width="20.28515625" customWidth="1"/>
    <col min="1817" max="1817" width="3.85546875" customWidth="1"/>
    <col min="1819" max="1819" width="3.85546875" customWidth="1"/>
    <col min="1821" max="1821" width="3.85546875" customWidth="1"/>
    <col min="2058" max="2058" width="3.85546875" customWidth="1"/>
    <col min="2059" max="2059" width="14.28515625" customWidth="1"/>
    <col min="2060" max="2060" width="7.85546875" customWidth="1"/>
    <col min="2061" max="2061" width="9.28515625" customWidth="1"/>
    <col min="2062" max="2062" width="3.85546875" customWidth="1"/>
    <col min="2063" max="2063" width="11.42578125" customWidth="1"/>
    <col min="2064" max="2064" width="3.85546875" customWidth="1"/>
    <col min="2066" max="2066" width="3.85546875" customWidth="1"/>
    <col min="2068" max="2068" width="3.85546875" customWidth="1"/>
    <col min="2069" max="2069" width="9.7109375" customWidth="1"/>
    <col min="2070" max="2070" width="4.5703125" customWidth="1"/>
    <col min="2071" max="2071" width="20.28515625" customWidth="1"/>
    <col min="2073" max="2073" width="3.85546875" customWidth="1"/>
    <col min="2075" max="2075" width="3.85546875" customWidth="1"/>
    <col min="2077" max="2077" width="3.85546875" customWidth="1"/>
    <col min="2314" max="2314" width="3.85546875" customWidth="1"/>
    <col min="2315" max="2315" width="14.28515625" customWidth="1"/>
    <col min="2316" max="2316" width="7.85546875" customWidth="1"/>
    <col min="2317" max="2317" width="9.28515625" customWidth="1"/>
    <col min="2318" max="2318" width="3.85546875" customWidth="1"/>
    <col min="2319" max="2319" width="11.42578125" customWidth="1"/>
    <col min="2320" max="2320" width="3.85546875" customWidth="1"/>
    <col min="2322" max="2322" width="3.85546875" customWidth="1"/>
    <col min="2324" max="2324" width="3.85546875" customWidth="1"/>
    <col min="2325" max="2325" width="9.7109375" customWidth="1"/>
    <col min="2326" max="2326" width="4.5703125" customWidth="1"/>
    <col min="2327" max="2327" width="20.28515625" customWidth="1"/>
    <col min="2329" max="2329" width="3.85546875" customWidth="1"/>
    <col min="2331" max="2331" width="3.85546875" customWidth="1"/>
    <col min="2333" max="2333" width="3.85546875" customWidth="1"/>
    <col min="2570" max="2570" width="3.85546875" customWidth="1"/>
    <col min="2571" max="2571" width="14.28515625" customWidth="1"/>
    <col min="2572" max="2572" width="7.85546875" customWidth="1"/>
    <col min="2573" max="2573" width="9.28515625" customWidth="1"/>
    <col min="2574" max="2574" width="3.85546875" customWidth="1"/>
    <col min="2575" max="2575" width="11.42578125" customWidth="1"/>
    <col min="2576" max="2576" width="3.85546875" customWidth="1"/>
    <col min="2578" max="2578" width="3.85546875" customWidth="1"/>
    <col min="2580" max="2580" width="3.85546875" customWidth="1"/>
    <col min="2581" max="2581" width="9.7109375" customWidth="1"/>
    <col min="2582" max="2582" width="4.5703125" customWidth="1"/>
    <col min="2583" max="2583" width="20.28515625" customWidth="1"/>
    <col min="2585" max="2585" width="3.85546875" customWidth="1"/>
    <col min="2587" max="2587" width="3.85546875" customWidth="1"/>
    <col min="2589" max="2589" width="3.85546875" customWidth="1"/>
    <col min="2826" max="2826" width="3.85546875" customWidth="1"/>
    <col min="2827" max="2827" width="14.28515625" customWidth="1"/>
    <col min="2828" max="2828" width="7.85546875" customWidth="1"/>
    <col min="2829" max="2829" width="9.28515625" customWidth="1"/>
    <col min="2830" max="2830" width="3.85546875" customWidth="1"/>
    <col min="2831" max="2831" width="11.42578125" customWidth="1"/>
    <col min="2832" max="2832" width="3.85546875" customWidth="1"/>
    <col min="2834" max="2834" width="3.85546875" customWidth="1"/>
    <col min="2836" max="2836" width="3.85546875" customWidth="1"/>
    <col min="2837" max="2837" width="9.7109375" customWidth="1"/>
    <col min="2838" max="2838" width="4.5703125" customWidth="1"/>
    <col min="2839" max="2839" width="20.28515625" customWidth="1"/>
    <col min="2841" max="2841" width="3.85546875" customWidth="1"/>
    <col min="2843" max="2843" width="3.85546875" customWidth="1"/>
    <col min="2845" max="2845" width="3.85546875" customWidth="1"/>
    <col min="3082" max="3082" width="3.85546875" customWidth="1"/>
    <col min="3083" max="3083" width="14.28515625" customWidth="1"/>
    <col min="3084" max="3084" width="7.85546875" customWidth="1"/>
    <col min="3085" max="3085" width="9.28515625" customWidth="1"/>
    <col min="3086" max="3086" width="3.85546875" customWidth="1"/>
    <col min="3087" max="3087" width="11.42578125" customWidth="1"/>
    <col min="3088" max="3088" width="3.85546875" customWidth="1"/>
    <col min="3090" max="3090" width="3.85546875" customWidth="1"/>
    <col min="3092" max="3092" width="3.85546875" customWidth="1"/>
    <col min="3093" max="3093" width="9.7109375" customWidth="1"/>
    <col min="3094" max="3094" width="4.5703125" customWidth="1"/>
    <col min="3095" max="3095" width="20.28515625" customWidth="1"/>
    <col min="3097" max="3097" width="3.85546875" customWidth="1"/>
    <col min="3099" max="3099" width="3.85546875" customWidth="1"/>
    <col min="3101" max="3101" width="3.85546875" customWidth="1"/>
    <col min="3338" max="3338" width="3.85546875" customWidth="1"/>
    <col min="3339" max="3339" width="14.28515625" customWidth="1"/>
    <col min="3340" max="3340" width="7.85546875" customWidth="1"/>
    <col min="3341" max="3341" width="9.28515625" customWidth="1"/>
    <col min="3342" max="3342" width="3.85546875" customWidth="1"/>
    <col min="3343" max="3343" width="11.42578125" customWidth="1"/>
    <col min="3344" max="3344" width="3.85546875" customWidth="1"/>
    <col min="3346" max="3346" width="3.85546875" customWidth="1"/>
    <col min="3348" max="3348" width="3.85546875" customWidth="1"/>
    <col min="3349" max="3349" width="9.7109375" customWidth="1"/>
    <col min="3350" max="3350" width="4.5703125" customWidth="1"/>
    <col min="3351" max="3351" width="20.28515625" customWidth="1"/>
    <col min="3353" max="3353" width="3.85546875" customWidth="1"/>
    <col min="3355" max="3355" width="3.85546875" customWidth="1"/>
    <col min="3357" max="3357" width="3.85546875" customWidth="1"/>
    <col min="3594" max="3594" width="3.85546875" customWidth="1"/>
    <col min="3595" max="3595" width="14.28515625" customWidth="1"/>
    <col min="3596" max="3596" width="7.85546875" customWidth="1"/>
    <col min="3597" max="3597" width="9.28515625" customWidth="1"/>
    <col min="3598" max="3598" width="3.85546875" customWidth="1"/>
    <col min="3599" max="3599" width="11.42578125" customWidth="1"/>
    <col min="3600" max="3600" width="3.85546875" customWidth="1"/>
    <col min="3602" max="3602" width="3.85546875" customWidth="1"/>
    <col min="3604" max="3604" width="3.85546875" customWidth="1"/>
    <col min="3605" max="3605" width="9.7109375" customWidth="1"/>
    <col min="3606" max="3606" width="4.5703125" customWidth="1"/>
    <col min="3607" max="3607" width="20.28515625" customWidth="1"/>
    <col min="3609" max="3609" width="3.85546875" customWidth="1"/>
    <col min="3611" max="3611" width="3.85546875" customWidth="1"/>
    <col min="3613" max="3613" width="3.85546875" customWidth="1"/>
    <col min="3850" max="3850" width="3.85546875" customWidth="1"/>
    <col min="3851" max="3851" width="14.28515625" customWidth="1"/>
    <col min="3852" max="3852" width="7.85546875" customWidth="1"/>
    <col min="3853" max="3853" width="9.28515625" customWidth="1"/>
    <col min="3854" max="3854" width="3.85546875" customWidth="1"/>
    <col min="3855" max="3855" width="11.42578125" customWidth="1"/>
    <col min="3856" max="3856" width="3.85546875" customWidth="1"/>
    <col min="3858" max="3858" width="3.85546875" customWidth="1"/>
    <col min="3860" max="3860" width="3.85546875" customWidth="1"/>
    <col min="3861" max="3861" width="9.7109375" customWidth="1"/>
    <col min="3862" max="3862" width="4.5703125" customWidth="1"/>
    <col min="3863" max="3863" width="20.28515625" customWidth="1"/>
    <col min="3865" max="3865" width="3.85546875" customWidth="1"/>
    <col min="3867" max="3867" width="3.85546875" customWidth="1"/>
    <col min="3869" max="3869" width="3.85546875" customWidth="1"/>
    <col min="4106" max="4106" width="3.85546875" customWidth="1"/>
    <col min="4107" max="4107" width="14.28515625" customWidth="1"/>
    <col min="4108" max="4108" width="7.85546875" customWidth="1"/>
    <col min="4109" max="4109" width="9.28515625" customWidth="1"/>
    <col min="4110" max="4110" width="3.85546875" customWidth="1"/>
    <col min="4111" max="4111" width="11.42578125" customWidth="1"/>
    <col min="4112" max="4112" width="3.85546875" customWidth="1"/>
    <col min="4114" max="4114" width="3.85546875" customWidth="1"/>
    <col min="4116" max="4116" width="3.85546875" customWidth="1"/>
    <col min="4117" max="4117" width="9.7109375" customWidth="1"/>
    <col min="4118" max="4118" width="4.5703125" customWidth="1"/>
    <col min="4119" max="4119" width="20.28515625" customWidth="1"/>
    <col min="4121" max="4121" width="3.85546875" customWidth="1"/>
    <col min="4123" max="4123" width="3.85546875" customWidth="1"/>
    <col min="4125" max="4125" width="3.85546875" customWidth="1"/>
    <col min="4362" max="4362" width="3.85546875" customWidth="1"/>
    <col min="4363" max="4363" width="14.28515625" customWidth="1"/>
    <col min="4364" max="4364" width="7.85546875" customWidth="1"/>
    <col min="4365" max="4365" width="9.28515625" customWidth="1"/>
    <col min="4366" max="4366" width="3.85546875" customWidth="1"/>
    <col min="4367" max="4367" width="11.42578125" customWidth="1"/>
    <col min="4368" max="4368" width="3.85546875" customWidth="1"/>
    <col min="4370" max="4370" width="3.85546875" customWidth="1"/>
    <col min="4372" max="4372" width="3.85546875" customWidth="1"/>
    <col min="4373" max="4373" width="9.7109375" customWidth="1"/>
    <col min="4374" max="4374" width="4.5703125" customWidth="1"/>
    <col min="4375" max="4375" width="20.28515625" customWidth="1"/>
    <col min="4377" max="4377" width="3.85546875" customWidth="1"/>
    <col min="4379" max="4379" width="3.85546875" customWidth="1"/>
    <col min="4381" max="4381" width="3.85546875" customWidth="1"/>
    <col min="4618" max="4618" width="3.85546875" customWidth="1"/>
    <col min="4619" max="4619" width="14.28515625" customWidth="1"/>
    <col min="4620" max="4620" width="7.85546875" customWidth="1"/>
    <col min="4621" max="4621" width="9.28515625" customWidth="1"/>
    <col min="4622" max="4622" width="3.85546875" customWidth="1"/>
    <col min="4623" max="4623" width="11.42578125" customWidth="1"/>
    <col min="4624" max="4624" width="3.85546875" customWidth="1"/>
    <col min="4626" max="4626" width="3.85546875" customWidth="1"/>
    <col min="4628" max="4628" width="3.85546875" customWidth="1"/>
    <col min="4629" max="4629" width="9.7109375" customWidth="1"/>
    <col min="4630" max="4630" width="4.5703125" customWidth="1"/>
    <col min="4631" max="4631" width="20.28515625" customWidth="1"/>
    <col min="4633" max="4633" width="3.85546875" customWidth="1"/>
    <col min="4635" max="4635" width="3.85546875" customWidth="1"/>
    <col min="4637" max="4637" width="3.85546875" customWidth="1"/>
    <col min="4874" max="4874" width="3.85546875" customWidth="1"/>
    <col min="4875" max="4875" width="14.28515625" customWidth="1"/>
    <col min="4876" max="4876" width="7.85546875" customWidth="1"/>
    <col min="4877" max="4877" width="9.28515625" customWidth="1"/>
    <col min="4878" max="4878" width="3.85546875" customWidth="1"/>
    <col min="4879" max="4879" width="11.42578125" customWidth="1"/>
    <col min="4880" max="4880" width="3.85546875" customWidth="1"/>
    <col min="4882" max="4882" width="3.85546875" customWidth="1"/>
    <col min="4884" max="4884" width="3.85546875" customWidth="1"/>
    <col min="4885" max="4885" width="9.7109375" customWidth="1"/>
    <col min="4886" max="4886" width="4.5703125" customWidth="1"/>
    <col min="4887" max="4887" width="20.28515625" customWidth="1"/>
    <col min="4889" max="4889" width="3.85546875" customWidth="1"/>
    <col min="4891" max="4891" width="3.85546875" customWidth="1"/>
    <col min="4893" max="4893" width="3.85546875" customWidth="1"/>
    <col min="5130" max="5130" width="3.85546875" customWidth="1"/>
    <col min="5131" max="5131" width="14.28515625" customWidth="1"/>
    <col min="5132" max="5132" width="7.85546875" customWidth="1"/>
    <col min="5133" max="5133" width="9.28515625" customWidth="1"/>
    <col min="5134" max="5134" width="3.85546875" customWidth="1"/>
    <col min="5135" max="5135" width="11.42578125" customWidth="1"/>
    <col min="5136" max="5136" width="3.85546875" customWidth="1"/>
    <col min="5138" max="5138" width="3.85546875" customWidth="1"/>
    <col min="5140" max="5140" width="3.85546875" customWidth="1"/>
    <col min="5141" max="5141" width="9.7109375" customWidth="1"/>
    <col min="5142" max="5142" width="4.5703125" customWidth="1"/>
    <col min="5143" max="5143" width="20.28515625" customWidth="1"/>
    <col min="5145" max="5145" width="3.85546875" customWidth="1"/>
    <col min="5147" max="5147" width="3.85546875" customWidth="1"/>
    <col min="5149" max="5149" width="3.85546875" customWidth="1"/>
    <col min="5386" max="5386" width="3.85546875" customWidth="1"/>
    <col min="5387" max="5387" width="14.28515625" customWidth="1"/>
    <col min="5388" max="5388" width="7.85546875" customWidth="1"/>
    <col min="5389" max="5389" width="9.28515625" customWidth="1"/>
    <col min="5390" max="5390" width="3.85546875" customWidth="1"/>
    <col min="5391" max="5391" width="11.42578125" customWidth="1"/>
    <col min="5392" max="5392" width="3.85546875" customWidth="1"/>
    <col min="5394" max="5394" width="3.85546875" customWidth="1"/>
    <col min="5396" max="5396" width="3.85546875" customWidth="1"/>
    <col min="5397" max="5397" width="9.7109375" customWidth="1"/>
    <col min="5398" max="5398" width="4.5703125" customWidth="1"/>
    <col min="5399" max="5399" width="20.28515625" customWidth="1"/>
    <col min="5401" max="5401" width="3.85546875" customWidth="1"/>
    <col min="5403" max="5403" width="3.85546875" customWidth="1"/>
    <col min="5405" max="5405" width="3.85546875" customWidth="1"/>
    <col min="5642" max="5642" width="3.85546875" customWidth="1"/>
    <col min="5643" max="5643" width="14.28515625" customWidth="1"/>
    <col min="5644" max="5644" width="7.85546875" customWidth="1"/>
    <col min="5645" max="5645" width="9.28515625" customWidth="1"/>
    <col min="5646" max="5646" width="3.85546875" customWidth="1"/>
    <col min="5647" max="5647" width="11.42578125" customWidth="1"/>
    <col min="5648" max="5648" width="3.85546875" customWidth="1"/>
    <col min="5650" max="5650" width="3.85546875" customWidth="1"/>
    <col min="5652" max="5652" width="3.85546875" customWidth="1"/>
    <col min="5653" max="5653" width="9.7109375" customWidth="1"/>
    <col min="5654" max="5654" width="4.5703125" customWidth="1"/>
    <col min="5655" max="5655" width="20.28515625" customWidth="1"/>
    <col min="5657" max="5657" width="3.85546875" customWidth="1"/>
    <col min="5659" max="5659" width="3.85546875" customWidth="1"/>
    <col min="5661" max="5661" width="3.85546875" customWidth="1"/>
    <col min="5898" max="5898" width="3.85546875" customWidth="1"/>
    <col min="5899" max="5899" width="14.28515625" customWidth="1"/>
    <col min="5900" max="5900" width="7.85546875" customWidth="1"/>
    <col min="5901" max="5901" width="9.28515625" customWidth="1"/>
    <col min="5902" max="5902" width="3.85546875" customWidth="1"/>
    <col min="5903" max="5903" width="11.42578125" customWidth="1"/>
    <col min="5904" max="5904" width="3.85546875" customWidth="1"/>
    <col min="5906" max="5906" width="3.85546875" customWidth="1"/>
    <col min="5908" max="5908" width="3.85546875" customWidth="1"/>
    <col min="5909" max="5909" width="9.7109375" customWidth="1"/>
    <col min="5910" max="5910" width="4.5703125" customWidth="1"/>
    <col min="5911" max="5911" width="20.28515625" customWidth="1"/>
    <col min="5913" max="5913" width="3.85546875" customWidth="1"/>
    <col min="5915" max="5915" width="3.85546875" customWidth="1"/>
    <col min="5917" max="5917" width="3.85546875" customWidth="1"/>
    <col min="6154" max="6154" width="3.85546875" customWidth="1"/>
    <col min="6155" max="6155" width="14.28515625" customWidth="1"/>
    <col min="6156" max="6156" width="7.85546875" customWidth="1"/>
    <col min="6157" max="6157" width="9.28515625" customWidth="1"/>
    <col min="6158" max="6158" width="3.85546875" customWidth="1"/>
    <col min="6159" max="6159" width="11.42578125" customWidth="1"/>
    <col min="6160" max="6160" width="3.85546875" customWidth="1"/>
    <col min="6162" max="6162" width="3.85546875" customWidth="1"/>
    <col min="6164" max="6164" width="3.85546875" customWidth="1"/>
    <col min="6165" max="6165" width="9.7109375" customWidth="1"/>
    <col min="6166" max="6166" width="4.5703125" customWidth="1"/>
    <col min="6167" max="6167" width="20.28515625" customWidth="1"/>
    <col min="6169" max="6169" width="3.85546875" customWidth="1"/>
    <col min="6171" max="6171" width="3.85546875" customWidth="1"/>
    <col min="6173" max="6173" width="3.85546875" customWidth="1"/>
    <col min="6410" max="6410" width="3.85546875" customWidth="1"/>
    <col min="6411" max="6411" width="14.28515625" customWidth="1"/>
    <col min="6412" max="6412" width="7.85546875" customWidth="1"/>
    <col min="6413" max="6413" width="9.28515625" customWidth="1"/>
    <col min="6414" max="6414" width="3.85546875" customWidth="1"/>
    <col min="6415" max="6415" width="11.42578125" customWidth="1"/>
    <col min="6416" max="6416" width="3.85546875" customWidth="1"/>
    <col min="6418" max="6418" width="3.85546875" customWidth="1"/>
    <col min="6420" max="6420" width="3.85546875" customWidth="1"/>
    <col min="6421" max="6421" width="9.7109375" customWidth="1"/>
    <col min="6422" max="6422" width="4.5703125" customWidth="1"/>
    <col min="6423" max="6423" width="20.28515625" customWidth="1"/>
    <col min="6425" max="6425" width="3.85546875" customWidth="1"/>
    <col min="6427" max="6427" width="3.85546875" customWidth="1"/>
    <col min="6429" max="6429" width="3.85546875" customWidth="1"/>
    <col min="6666" max="6666" width="3.85546875" customWidth="1"/>
    <col min="6667" max="6667" width="14.28515625" customWidth="1"/>
    <col min="6668" max="6668" width="7.85546875" customWidth="1"/>
    <col min="6669" max="6669" width="9.28515625" customWidth="1"/>
    <col min="6670" max="6670" width="3.85546875" customWidth="1"/>
    <col min="6671" max="6671" width="11.42578125" customWidth="1"/>
    <col min="6672" max="6672" width="3.85546875" customWidth="1"/>
    <col min="6674" max="6674" width="3.85546875" customWidth="1"/>
    <col min="6676" max="6676" width="3.85546875" customWidth="1"/>
    <col min="6677" max="6677" width="9.7109375" customWidth="1"/>
    <col min="6678" max="6678" width="4.5703125" customWidth="1"/>
    <col min="6679" max="6679" width="20.28515625" customWidth="1"/>
    <col min="6681" max="6681" width="3.85546875" customWidth="1"/>
    <col min="6683" max="6683" width="3.85546875" customWidth="1"/>
    <col min="6685" max="6685" width="3.85546875" customWidth="1"/>
    <col min="6922" max="6922" width="3.85546875" customWidth="1"/>
    <col min="6923" max="6923" width="14.28515625" customWidth="1"/>
    <col min="6924" max="6924" width="7.85546875" customWidth="1"/>
    <col min="6925" max="6925" width="9.28515625" customWidth="1"/>
    <col min="6926" max="6926" width="3.85546875" customWidth="1"/>
    <col min="6927" max="6927" width="11.42578125" customWidth="1"/>
    <col min="6928" max="6928" width="3.85546875" customWidth="1"/>
    <col min="6930" max="6930" width="3.85546875" customWidth="1"/>
    <col min="6932" max="6932" width="3.85546875" customWidth="1"/>
    <col min="6933" max="6933" width="9.7109375" customWidth="1"/>
    <col min="6934" max="6934" width="4.5703125" customWidth="1"/>
    <col min="6935" max="6935" width="20.28515625" customWidth="1"/>
    <col min="6937" max="6937" width="3.85546875" customWidth="1"/>
    <col min="6939" max="6939" width="3.85546875" customWidth="1"/>
    <col min="6941" max="6941" width="3.85546875" customWidth="1"/>
    <col min="7178" max="7178" width="3.85546875" customWidth="1"/>
    <col min="7179" max="7179" width="14.28515625" customWidth="1"/>
    <col min="7180" max="7180" width="7.85546875" customWidth="1"/>
    <col min="7181" max="7181" width="9.28515625" customWidth="1"/>
    <col min="7182" max="7182" width="3.85546875" customWidth="1"/>
    <col min="7183" max="7183" width="11.42578125" customWidth="1"/>
    <col min="7184" max="7184" width="3.85546875" customWidth="1"/>
    <col min="7186" max="7186" width="3.85546875" customWidth="1"/>
    <col min="7188" max="7188" width="3.85546875" customWidth="1"/>
    <col min="7189" max="7189" width="9.7109375" customWidth="1"/>
    <col min="7190" max="7190" width="4.5703125" customWidth="1"/>
    <col min="7191" max="7191" width="20.28515625" customWidth="1"/>
    <col min="7193" max="7193" width="3.85546875" customWidth="1"/>
    <col min="7195" max="7195" width="3.85546875" customWidth="1"/>
    <col min="7197" max="7197" width="3.85546875" customWidth="1"/>
    <col min="7434" max="7434" width="3.85546875" customWidth="1"/>
    <col min="7435" max="7435" width="14.28515625" customWidth="1"/>
    <col min="7436" max="7436" width="7.85546875" customWidth="1"/>
    <col min="7437" max="7437" width="9.28515625" customWidth="1"/>
    <col min="7438" max="7438" width="3.85546875" customWidth="1"/>
    <col min="7439" max="7439" width="11.42578125" customWidth="1"/>
    <col min="7440" max="7440" width="3.85546875" customWidth="1"/>
    <col min="7442" max="7442" width="3.85546875" customWidth="1"/>
    <col min="7444" max="7444" width="3.85546875" customWidth="1"/>
    <col min="7445" max="7445" width="9.7109375" customWidth="1"/>
    <col min="7446" max="7446" width="4.5703125" customWidth="1"/>
    <col min="7447" max="7447" width="20.28515625" customWidth="1"/>
    <col min="7449" max="7449" width="3.85546875" customWidth="1"/>
    <col min="7451" max="7451" width="3.85546875" customWidth="1"/>
    <col min="7453" max="7453" width="3.85546875" customWidth="1"/>
    <col min="7690" max="7690" width="3.85546875" customWidth="1"/>
    <col min="7691" max="7691" width="14.28515625" customWidth="1"/>
    <col min="7692" max="7692" width="7.85546875" customWidth="1"/>
    <col min="7693" max="7693" width="9.28515625" customWidth="1"/>
    <col min="7694" max="7694" width="3.85546875" customWidth="1"/>
    <col min="7695" max="7695" width="11.42578125" customWidth="1"/>
    <col min="7696" max="7696" width="3.85546875" customWidth="1"/>
    <col min="7698" max="7698" width="3.85546875" customWidth="1"/>
    <col min="7700" max="7700" width="3.85546875" customWidth="1"/>
    <col min="7701" max="7701" width="9.7109375" customWidth="1"/>
    <col min="7702" max="7702" width="4.5703125" customWidth="1"/>
    <col min="7703" max="7703" width="20.28515625" customWidth="1"/>
    <col min="7705" max="7705" width="3.85546875" customWidth="1"/>
    <col min="7707" max="7707" width="3.85546875" customWidth="1"/>
    <col min="7709" max="7709" width="3.85546875" customWidth="1"/>
    <col min="7946" max="7946" width="3.85546875" customWidth="1"/>
    <col min="7947" max="7947" width="14.28515625" customWidth="1"/>
    <col min="7948" max="7948" width="7.85546875" customWidth="1"/>
    <col min="7949" max="7949" width="9.28515625" customWidth="1"/>
    <col min="7950" max="7950" width="3.85546875" customWidth="1"/>
    <col min="7951" max="7951" width="11.42578125" customWidth="1"/>
    <col min="7952" max="7952" width="3.85546875" customWidth="1"/>
    <col min="7954" max="7954" width="3.85546875" customWidth="1"/>
    <col min="7956" max="7956" width="3.85546875" customWidth="1"/>
    <col min="7957" max="7957" width="9.7109375" customWidth="1"/>
    <col min="7958" max="7958" width="4.5703125" customWidth="1"/>
    <col min="7959" max="7959" width="20.28515625" customWidth="1"/>
    <col min="7961" max="7961" width="3.85546875" customWidth="1"/>
    <col min="7963" max="7963" width="3.85546875" customWidth="1"/>
    <col min="7965" max="7965" width="3.85546875" customWidth="1"/>
    <col min="8202" max="8202" width="3.85546875" customWidth="1"/>
    <col min="8203" max="8203" width="14.28515625" customWidth="1"/>
    <col min="8204" max="8204" width="7.85546875" customWidth="1"/>
    <col min="8205" max="8205" width="9.28515625" customWidth="1"/>
    <col min="8206" max="8206" width="3.85546875" customWidth="1"/>
    <col min="8207" max="8207" width="11.42578125" customWidth="1"/>
    <col min="8208" max="8208" width="3.85546875" customWidth="1"/>
    <col min="8210" max="8210" width="3.85546875" customWidth="1"/>
    <col min="8212" max="8212" width="3.85546875" customWidth="1"/>
    <col min="8213" max="8213" width="9.7109375" customWidth="1"/>
    <col min="8214" max="8214" width="4.5703125" customWidth="1"/>
    <col min="8215" max="8215" width="20.28515625" customWidth="1"/>
    <col min="8217" max="8217" width="3.85546875" customWidth="1"/>
    <col min="8219" max="8219" width="3.85546875" customWidth="1"/>
    <col min="8221" max="8221" width="3.85546875" customWidth="1"/>
    <col min="8458" max="8458" width="3.85546875" customWidth="1"/>
    <col min="8459" max="8459" width="14.28515625" customWidth="1"/>
    <col min="8460" max="8460" width="7.85546875" customWidth="1"/>
    <col min="8461" max="8461" width="9.28515625" customWidth="1"/>
    <col min="8462" max="8462" width="3.85546875" customWidth="1"/>
    <col min="8463" max="8463" width="11.42578125" customWidth="1"/>
    <col min="8464" max="8464" width="3.85546875" customWidth="1"/>
    <col min="8466" max="8466" width="3.85546875" customWidth="1"/>
    <col min="8468" max="8468" width="3.85546875" customWidth="1"/>
    <col min="8469" max="8469" width="9.7109375" customWidth="1"/>
    <col min="8470" max="8470" width="4.5703125" customWidth="1"/>
    <col min="8471" max="8471" width="20.28515625" customWidth="1"/>
    <col min="8473" max="8473" width="3.85546875" customWidth="1"/>
    <col min="8475" max="8475" width="3.85546875" customWidth="1"/>
    <col min="8477" max="8477" width="3.85546875" customWidth="1"/>
    <col min="8714" max="8714" width="3.85546875" customWidth="1"/>
    <col min="8715" max="8715" width="14.28515625" customWidth="1"/>
    <col min="8716" max="8716" width="7.85546875" customWidth="1"/>
    <col min="8717" max="8717" width="9.28515625" customWidth="1"/>
    <col min="8718" max="8718" width="3.85546875" customWidth="1"/>
    <col min="8719" max="8719" width="11.42578125" customWidth="1"/>
    <col min="8720" max="8720" width="3.85546875" customWidth="1"/>
    <col min="8722" max="8722" width="3.85546875" customWidth="1"/>
    <col min="8724" max="8724" width="3.85546875" customWidth="1"/>
    <col min="8725" max="8725" width="9.7109375" customWidth="1"/>
    <col min="8726" max="8726" width="4.5703125" customWidth="1"/>
    <col min="8727" max="8727" width="20.28515625" customWidth="1"/>
    <col min="8729" max="8729" width="3.85546875" customWidth="1"/>
    <col min="8731" max="8731" width="3.85546875" customWidth="1"/>
    <col min="8733" max="8733" width="3.85546875" customWidth="1"/>
    <col min="8970" max="8970" width="3.85546875" customWidth="1"/>
    <col min="8971" max="8971" width="14.28515625" customWidth="1"/>
    <col min="8972" max="8972" width="7.85546875" customWidth="1"/>
    <col min="8973" max="8973" width="9.28515625" customWidth="1"/>
    <col min="8974" max="8974" width="3.85546875" customWidth="1"/>
    <col min="8975" max="8975" width="11.42578125" customWidth="1"/>
    <col min="8976" max="8976" width="3.85546875" customWidth="1"/>
    <col min="8978" max="8978" width="3.85546875" customWidth="1"/>
    <col min="8980" max="8980" width="3.85546875" customWidth="1"/>
    <col min="8981" max="8981" width="9.7109375" customWidth="1"/>
    <col min="8982" max="8982" width="4.5703125" customWidth="1"/>
    <col min="8983" max="8983" width="20.28515625" customWidth="1"/>
    <col min="8985" max="8985" width="3.85546875" customWidth="1"/>
    <col min="8987" max="8987" width="3.85546875" customWidth="1"/>
    <col min="8989" max="8989" width="3.85546875" customWidth="1"/>
    <col min="9226" max="9226" width="3.85546875" customWidth="1"/>
    <col min="9227" max="9227" width="14.28515625" customWidth="1"/>
    <col min="9228" max="9228" width="7.85546875" customWidth="1"/>
    <col min="9229" max="9229" width="9.28515625" customWidth="1"/>
    <col min="9230" max="9230" width="3.85546875" customWidth="1"/>
    <col min="9231" max="9231" width="11.42578125" customWidth="1"/>
    <col min="9232" max="9232" width="3.85546875" customWidth="1"/>
    <col min="9234" max="9234" width="3.85546875" customWidth="1"/>
    <col min="9236" max="9236" width="3.85546875" customWidth="1"/>
    <col min="9237" max="9237" width="9.7109375" customWidth="1"/>
    <col min="9238" max="9238" width="4.5703125" customWidth="1"/>
    <col min="9239" max="9239" width="20.28515625" customWidth="1"/>
    <col min="9241" max="9241" width="3.85546875" customWidth="1"/>
    <col min="9243" max="9243" width="3.85546875" customWidth="1"/>
    <col min="9245" max="9245" width="3.85546875" customWidth="1"/>
    <col min="9482" max="9482" width="3.85546875" customWidth="1"/>
    <col min="9483" max="9483" width="14.28515625" customWidth="1"/>
    <col min="9484" max="9484" width="7.85546875" customWidth="1"/>
    <col min="9485" max="9485" width="9.28515625" customWidth="1"/>
    <col min="9486" max="9486" width="3.85546875" customWidth="1"/>
    <col min="9487" max="9487" width="11.42578125" customWidth="1"/>
    <col min="9488" max="9488" width="3.85546875" customWidth="1"/>
    <col min="9490" max="9490" width="3.85546875" customWidth="1"/>
    <col min="9492" max="9492" width="3.85546875" customWidth="1"/>
    <col min="9493" max="9493" width="9.7109375" customWidth="1"/>
    <col min="9494" max="9494" width="4.5703125" customWidth="1"/>
    <col min="9495" max="9495" width="20.28515625" customWidth="1"/>
    <col min="9497" max="9497" width="3.85546875" customWidth="1"/>
    <col min="9499" max="9499" width="3.85546875" customWidth="1"/>
    <col min="9501" max="9501" width="3.85546875" customWidth="1"/>
    <col min="9738" max="9738" width="3.85546875" customWidth="1"/>
    <col min="9739" max="9739" width="14.28515625" customWidth="1"/>
    <col min="9740" max="9740" width="7.85546875" customWidth="1"/>
    <col min="9741" max="9741" width="9.28515625" customWidth="1"/>
    <col min="9742" max="9742" width="3.85546875" customWidth="1"/>
    <col min="9743" max="9743" width="11.42578125" customWidth="1"/>
    <col min="9744" max="9744" width="3.85546875" customWidth="1"/>
    <col min="9746" max="9746" width="3.85546875" customWidth="1"/>
    <col min="9748" max="9748" width="3.85546875" customWidth="1"/>
    <col min="9749" max="9749" width="9.7109375" customWidth="1"/>
    <col min="9750" max="9750" width="4.5703125" customWidth="1"/>
    <col min="9751" max="9751" width="20.28515625" customWidth="1"/>
    <col min="9753" max="9753" width="3.85546875" customWidth="1"/>
    <col min="9755" max="9755" width="3.85546875" customWidth="1"/>
    <col min="9757" max="9757" width="3.85546875" customWidth="1"/>
    <col min="9994" max="9994" width="3.85546875" customWidth="1"/>
    <col min="9995" max="9995" width="14.28515625" customWidth="1"/>
    <col min="9996" max="9996" width="7.85546875" customWidth="1"/>
    <col min="9997" max="9997" width="9.28515625" customWidth="1"/>
    <col min="9998" max="9998" width="3.85546875" customWidth="1"/>
    <col min="9999" max="9999" width="11.42578125" customWidth="1"/>
    <col min="10000" max="10000" width="3.85546875" customWidth="1"/>
    <col min="10002" max="10002" width="3.85546875" customWidth="1"/>
    <col min="10004" max="10004" width="3.85546875" customWidth="1"/>
    <col min="10005" max="10005" width="9.7109375" customWidth="1"/>
    <col min="10006" max="10006" width="4.5703125" customWidth="1"/>
    <col min="10007" max="10007" width="20.28515625" customWidth="1"/>
    <col min="10009" max="10009" width="3.85546875" customWidth="1"/>
    <col min="10011" max="10011" width="3.85546875" customWidth="1"/>
    <col min="10013" max="10013" width="3.85546875" customWidth="1"/>
    <col min="10250" max="10250" width="3.85546875" customWidth="1"/>
    <col min="10251" max="10251" width="14.28515625" customWidth="1"/>
    <col min="10252" max="10252" width="7.85546875" customWidth="1"/>
    <col min="10253" max="10253" width="9.28515625" customWidth="1"/>
    <col min="10254" max="10254" width="3.85546875" customWidth="1"/>
    <col min="10255" max="10255" width="11.42578125" customWidth="1"/>
    <col min="10256" max="10256" width="3.85546875" customWidth="1"/>
    <col min="10258" max="10258" width="3.85546875" customWidth="1"/>
    <col min="10260" max="10260" width="3.85546875" customWidth="1"/>
    <col min="10261" max="10261" width="9.7109375" customWidth="1"/>
    <col min="10262" max="10262" width="4.5703125" customWidth="1"/>
    <col min="10263" max="10263" width="20.28515625" customWidth="1"/>
    <col min="10265" max="10265" width="3.85546875" customWidth="1"/>
    <col min="10267" max="10267" width="3.85546875" customWidth="1"/>
    <col min="10269" max="10269" width="3.85546875" customWidth="1"/>
    <col min="10506" max="10506" width="3.85546875" customWidth="1"/>
    <col min="10507" max="10507" width="14.28515625" customWidth="1"/>
    <col min="10508" max="10508" width="7.85546875" customWidth="1"/>
    <col min="10509" max="10509" width="9.28515625" customWidth="1"/>
    <col min="10510" max="10510" width="3.85546875" customWidth="1"/>
    <col min="10511" max="10511" width="11.42578125" customWidth="1"/>
    <col min="10512" max="10512" width="3.85546875" customWidth="1"/>
    <col min="10514" max="10514" width="3.85546875" customWidth="1"/>
    <col min="10516" max="10516" width="3.85546875" customWidth="1"/>
    <col min="10517" max="10517" width="9.7109375" customWidth="1"/>
    <col min="10518" max="10518" width="4.5703125" customWidth="1"/>
    <col min="10519" max="10519" width="20.28515625" customWidth="1"/>
    <col min="10521" max="10521" width="3.85546875" customWidth="1"/>
    <col min="10523" max="10523" width="3.85546875" customWidth="1"/>
    <col min="10525" max="10525" width="3.85546875" customWidth="1"/>
    <col min="10762" max="10762" width="3.85546875" customWidth="1"/>
    <col min="10763" max="10763" width="14.28515625" customWidth="1"/>
    <col min="10764" max="10764" width="7.85546875" customWidth="1"/>
    <col min="10765" max="10765" width="9.28515625" customWidth="1"/>
    <col min="10766" max="10766" width="3.85546875" customWidth="1"/>
    <col min="10767" max="10767" width="11.42578125" customWidth="1"/>
    <col min="10768" max="10768" width="3.85546875" customWidth="1"/>
    <col min="10770" max="10770" width="3.85546875" customWidth="1"/>
    <col min="10772" max="10772" width="3.85546875" customWidth="1"/>
    <col min="10773" max="10773" width="9.7109375" customWidth="1"/>
    <col min="10774" max="10774" width="4.5703125" customWidth="1"/>
    <col min="10775" max="10775" width="20.28515625" customWidth="1"/>
    <col min="10777" max="10777" width="3.85546875" customWidth="1"/>
    <col min="10779" max="10779" width="3.85546875" customWidth="1"/>
    <col min="10781" max="10781" width="3.85546875" customWidth="1"/>
    <col min="11018" max="11018" width="3.85546875" customWidth="1"/>
    <col min="11019" max="11019" width="14.28515625" customWidth="1"/>
    <col min="11020" max="11020" width="7.85546875" customWidth="1"/>
    <col min="11021" max="11021" width="9.28515625" customWidth="1"/>
    <col min="11022" max="11022" width="3.85546875" customWidth="1"/>
    <col min="11023" max="11023" width="11.42578125" customWidth="1"/>
    <col min="11024" max="11024" width="3.85546875" customWidth="1"/>
    <col min="11026" max="11026" width="3.85546875" customWidth="1"/>
    <col min="11028" max="11028" width="3.85546875" customWidth="1"/>
    <col min="11029" max="11029" width="9.7109375" customWidth="1"/>
    <col min="11030" max="11030" width="4.5703125" customWidth="1"/>
    <col min="11031" max="11031" width="20.28515625" customWidth="1"/>
    <col min="11033" max="11033" width="3.85546875" customWidth="1"/>
    <col min="11035" max="11035" width="3.85546875" customWidth="1"/>
    <col min="11037" max="11037" width="3.85546875" customWidth="1"/>
    <col min="11274" max="11274" width="3.85546875" customWidth="1"/>
    <col min="11275" max="11275" width="14.28515625" customWidth="1"/>
    <col min="11276" max="11276" width="7.85546875" customWidth="1"/>
    <col min="11277" max="11277" width="9.28515625" customWidth="1"/>
    <col min="11278" max="11278" width="3.85546875" customWidth="1"/>
    <col min="11279" max="11279" width="11.42578125" customWidth="1"/>
    <col min="11280" max="11280" width="3.85546875" customWidth="1"/>
    <col min="11282" max="11282" width="3.85546875" customWidth="1"/>
    <col min="11284" max="11284" width="3.85546875" customWidth="1"/>
    <col min="11285" max="11285" width="9.7109375" customWidth="1"/>
    <col min="11286" max="11286" width="4.5703125" customWidth="1"/>
    <col min="11287" max="11287" width="20.28515625" customWidth="1"/>
    <col min="11289" max="11289" width="3.85546875" customWidth="1"/>
    <col min="11291" max="11291" width="3.85546875" customWidth="1"/>
    <col min="11293" max="11293" width="3.85546875" customWidth="1"/>
    <col min="11530" max="11530" width="3.85546875" customWidth="1"/>
    <col min="11531" max="11531" width="14.28515625" customWidth="1"/>
    <col min="11532" max="11532" width="7.85546875" customWidth="1"/>
    <col min="11533" max="11533" width="9.28515625" customWidth="1"/>
    <col min="11534" max="11534" width="3.85546875" customWidth="1"/>
    <col min="11535" max="11535" width="11.42578125" customWidth="1"/>
    <col min="11536" max="11536" width="3.85546875" customWidth="1"/>
    <col min="11538" max="11538" width="3.85546875" customWidth="1"/>
    <col min="11540" max="11540" width="3.85546875" customWidth="1"/>
    <col min="11541" max="11541" width="9.7109375" customWidth="1"/>
    <col min="11542" max="11542" width="4.5703125" customWidth="1"/>
    <col min="11543" max="11543" width="20.28515625" customWidth="1"/>
    <col min="11545" max="11545" width="3.85546875" customWidth="1"/>
    <col min="11547" max="11547" width="3.85546875" customWidth="1"/>
    <col min="11549" max="11549" width="3.85546875" customWidth="1"/>
    <col min="11786" max="11786" width="3.85546875" customWidth="1"/>
    <col min="11787" max="11787" width="14.28515625" customWidth="1"/>
    <col min="11788" max="11788" width="7.85546875" customWidth="1"/>
    <col min="11789" max="11789" width="9.28515625" customWidth="1"/>
    <col min="11790" max="11790" width="3.85546875" customWidth="1"/>
    <col min="11791" max="11791" width="11.42578125" customWidth="1"/>
    <col min="11792" max="11792" width="3.85546875" customWidth="1"/>
    <col min="11794" max="11794" width="3.85546875" customWidth="1"/>
    <col min="11796" max="11796" width="3.85546875" customWidth="1"/>
    <col min="11797" max="11797" width="9.7109375" customWidth="1"/>
    <col min="11798" max="11798" width="4.5703125" customWidth="1"/>
    <col min="11799" max="11799" width="20.28515625" customWidth="1"/>
    <col min="11801" max="11801" width="3.85546875" customWidth="1"/>
    <col min="11803" max="11803" width="3.85546875" customWidth="1"/>
    <col min="11805" max="11805" width="3.85546875" customWidth="1"/>
    <col min="12042" max="12042" width="3.85546875" customWidth="1"/>
    <col min="12043" max="12043" width="14.28515625" customWidth="1"/>
    <col min="12044" max="12044" width="7.85546875" customWidth="1"/>
    <col min="12045" max="12045" width="9.28515625" customWidth="1"/>
    <col min="12046" max="12046" width="3.85546875" customWidth="1"/>
    <col min="12047" max="12047" width="11.42578125" customWidth="1"/>
    <col min="12048" max="12048" width="3.85546875" customWidth="1"/>
    <col min="12050" max="12050" width="3.85546875" customWidth="1"/>
    <col min="12052" max="12052" width="3.85546875" customWidth="1"/>
    <col min="12053" max="12053" width="9.7109375" customWidth="1"/>
    <col min="12054" max="12054" width="4.5703125" customWidth="1"/>
    <col min="12055" max="12055" width="20.28515625" customWidth="1"/>
    <col min="12057" max="12057" width="3.85546875" customWidth="1"/>
    <col min="12059" max="12059" width="3.85546875" customWidth="1"/>
    <col min="12061" max="12061" width="3.85546875" customWidth="1"/>
    <col min="12298" max="12298" width="3.85546875" customWidth="1"/>
    <col min="12299" max="12299" width="14.28515625" customWidth="1"/>
    <col min="12300" max="12300" width="7.85546875" customWidth="1"/>
    <col min="12301" max="12301" width="9.28515625" customWidth="1"/>
    <col min="12302" max="12302" width="3.85546875" customWidth="1"/>
    <col min="12303" max="12303" width="11.42578125" customWidth="1"/>
    <col min="12304" max="12304" width="3.85546875" customWidth="1"/>
    <col min="12306" max="12306" width="3.85546875" customWidth="1"/>
    <col min="12308" max="12308" width="3.85546875" customWidth="1"/>
    <col min="12309" max="12309" width="9.7109375" customWidth="1"/>
    <col min="12310" max="12310" width="4.5703125" customWidth="1"/>
    <col min="12311" max="12311" width="20.28515625" customWidth="1"/>
    <col min="12313" max="12313" width="3.85546875" customWidth="1"/>
    <col min="12315" max="12315" width="3.85546875" customWidth="1"/>
    <col min="12317" max="12317" width="3.85546875" customWidth="1"/>
    <col min="12554" max="12554" width="3.85546875" customWidth="1"/>
    <col min="12555" max="12555" width="14.28515625" customWidth="1"/>
    <col min="12556" max="12556" width="7.85546875" customWidth="1"/>
    <col min="12557" max="12557" width="9.28515625" customWidth="1"/>
    <col min="12558" max="12558" width="3.85546875" customWidth="1"/>
    <col min="12559" max="12559" width="11.42578125" customWidth="1"/>
    <col min="12560" max="12560" width="3.85546875" customWidth="1"/>
    <col min="12562" max="12562" width="3.85546875" customWidth="1"/>
    <col min="12564" max="12564" width="3.85546875" customWidth="1"/>
    <col min="12565" max="12565" width="9.7109375" customWidth="1"/>
    <col min="12566" max="12566" width="4.5703125" customWidth="1"/>
    <col min="12567" max="12567" width="20.28515625" customWidth="1"/>
    <col min="12569" max="12569" width="3.85546875" customWidth="1"/>
    <col min="12571" max="12571" width="3.85546875" customWidth="1"/>
    <col min="12573" max="12573" width="3.85546875" customWidth="1"/>
    <col min="12810" max="12810" width="3.85546875" customWidth="1"/>
    <col min="12811" max="12811" width="14.28515625" customWidth="1"/>
    <col min="12812" max="12812" width="7.85546875" customWidth="1"/>
    <col min="12813" max="12813" width="9.28515625" customWidth="1"/>
    <col min="12814" max="12814" width="3.85546875" customWidth="1"/>
    <col min="12815" max="12815" width="11.42578125" customWidth="1"/>
    <col min="12816" max="12816" width="3.85546875" customWidth="1"/>
    <col min="12818" max="12818" width="3.85546875" customWidth="1"/>
    <col min="12820" max="12820" width="3.85546875" customWidth="1"/>
    <col min="12821" max="12821" width="9.7109375" customWidth="1"/>
    <col min="12822" max="12822" width="4.5703125" customWidth="1"/>
    <col min="12823" max="12823" width="20.28515625" customWidth="1"/>
    <col min="12825" max="12825" width="3.85546875" customWidth="1"/>
    <col min="12827" max="12827" width="3.85546875" customWidth="1"/>
    <col min="12829" max="12829" width="3.85546875" customWidth="1"/>
    <col min="13066" max="13066" width="3.85546875" customWidth="1"/>
    <col min="13067" max="13067" width="14.28515625" customWidth="1"/>
    <col min="13068" max="13068" width="7.85546875" customWidth="1"/>
    <col min="13069" max="13069" width="9.28515625" customWidth="1"/>
    <col min="13070" max="13070" width="3.85546875" customWidth="1"/>
    <col min="13071" max="13071" width="11.42578125" customWidth="1"/>
    <col min="13072" max="13072" width="3.85546875" customWidth="1"/>
    <col min="13074" max="13074" width="3.85546875" customWidth="1"/>
    <col min="13076" max="13076" width="3.85546875" customWidth="1"/>
    <col min="13077" max="13077" width="9.7109375" customWidth="1"/>
    <col min="13078" max="13078" width="4.5703125" customWidth="1"/>
    <col min="13079" max="13079" width="20.28515625" customWidth="1"/>
    <col min="13081" max="13081" width="3.85546875" customWidth="1"/>
    <col min="13083" max="13083" width="3.85546875" customWidth="1"/>
    <col min="13085" max="13085" width="3.85546875" customWidth="1"/>
    <col min="13322" max="13322" width="3.85546875" customWidth="1"/>
    <col min="13323" max="13323" width="14.28515625" customWidth="1"/>
    <col min="13324" max="13324" width="7.85546875" customWidth="1"/>
    <col min="13325" max="13325" width="9.28515625" customWidth="1"/>
    <col min="13326" max="13326" width="3.85546875" customWidth="1"/>
    <col min="13327" max="13327" width="11.42578125" customWidth="1"/>
    <col min="13328" max="13328" width="3.85546875" customWidth="1"/>
    <col min="13330" max="13330" width="3.85546875" customWidth="1"/>
    <col min="13332" max="13332" width="3.85546875" customWidth="1"/>
    <col min="13333" max="13333" width="9.7109375" customWidth="1"/>
    <col min="13334" max="13334" width="4.5703125" customWidth="1"/>
    <col min="13335" max="13335" width="20.28515625" customWidth="1"/>
    <col min="13337" max="13337" width="3.85546875" customWidth="1"/>
    <col min="13339" max="13339" width="3.85546875" customWidth="1"/>
    <col min="13341" max="13341" width="3.85546875" customWidth="1"/>
    <col min="13578" max="13578" width="3.85546875" customWidth="1"/>
    <col min="13579" max="13579" width="14.28515625" customWidth="1"/>
    <col min="13580" max="13580" width="7.85546875" customWidth="1"/>
    <col min="13581" max="13581" width="9.28515625" customWidth="1"/>
    <col min="13582" max="13582" width="3.85546875" customWidth="1"/>
    <col min="13583" max="13583" width="11.42578125" customWidth="1"/>
    <col min="13584" max="13584" width="3.85546875" customWidth="1"/>
    <col min="13586" max="13586" width="3.85546875" customWidth="1"/>
    <col min="13588" max="13588" width="3.85546875" customWidth="1"/>
    <col min="13589" max="13589" width="9.7109375" customWidth="1"/>
    <col min="13590" max="13590" width="4.5703125" customWidth="1"/>
    <col min="13591" max="13591" width="20.28515625" customWidth="1"/>
    <col min="13593" max="13593" width="3.85546875" customWidth="1"/>
    <col min="13595" max="13595" width="3.85546875" customWidth="1"/>
    <col min="13597" max="13597" width="3.85546875" customWidth="1"/>
    <col min="13834" max="13834" width="3.85546875" customWidth="1"/>
    <col min="13835" max="13835" width="14.28515625" customWidth="1"/>
    <col min="13836" max="13836" width="7.85546875" customWidth="1"/>
    <col min="13837" max="13837" width="9.28515625" customWidth="1"/>
    <col min="13838" max="13838" width="3.85546875" customWidth="1"/>
    <col min="13839" max="13839" width="11.42578125" customWidth="1"/>
    <col min="13840" max="13840" width="3.85546875" customWidth="1"/>
    <col min="13842" max="13842" width="3.85546875" customWidth="1"/>
    <col min="13844" max="13844" width="3.85546875" customWidth="1"/>
    <col min="13845" max="13845" width="9.7109375" customWidth="1"/>
    <col min="13846" max="13846" width="4.5703125" customWidth="1"/>
    <col min="13847" max="13847" width="20.28515625" customWidth="1"/>
    <col min="13849" max="13849" width="3.85546875" customWidth="1"/>
    <col min="13851" max="13851" width="3.85546875" customWidth="1"/>
    <col min="13853" max="13853" width="3.85546875" customWidth="1"/>
    <col min="14090" max="14090" width="3.85546875" customWidth="1"/>
    <col min="14091" max="14091" width="14.28515625" customWidth="1"/>
    <col min="14092" max="14092" width="7.85546875" customWidth="1"/>
    <col min="14093" max="14093" width="9.28515625" customWidth="1"/>
    <col min="14094" max="14094" width="3.85546875" customWidth="1"/>
    <col min="14095" max="14095" width="11.42578125" customWidth="1"/>
    <col min="14096" max="14096" width="3.85546875" customWidth="1"/>
    <col min="14098" max="14098" width="3.85546875" customWidth="1"/>
    <col min="14100" max="14100" width="3.85546875" customWidth="1"/>
    <col min="14101" max="14101" width="9.7109375" customWidth="1"/>
    <col min="14102" max="14102" width="4.5703125" customWidth="1"/>
    <col min="14103" max="14103" width="20.28515625" customWidth="1"/>
    <col min="14105" max="14105" width="3.85546875" customWidth="1"/>
    <col min="14107" max="14107" width="3.85546875" customWidth="1"/>
    <col min="14109" max="14109" width="3.85546875" customWidth="1"/>
    <col min="14346" max="14346" width="3.85546875" customWidth="1"/>
    <col min="14347" max="14347" width="14.28515625" customWidth="1"/>
    <col min="14348" max="14348" width="7.85546875" customWidth="1"/>
    <col min="14349" max="14349" width="9.28515625" customWidth="1"/>
    <col min="14350" max="14350" width="3.85546875" customWidth="1"/>
    <col min="14351" max="14351" width="11.42578125" customWidth="1"/>
    <col min="14352" max="14352" width="3.85546875" customWidth="1"/>
    <col min="14354" max="14354" width="3.85546875" customWidth="1"/>
    <col min="14356" max="14356" width="3.85546875" customWidth="1"/>
    <col min="14357" max="14357" width="9.7109375" customWidth="1"/>
    <col min="14358" max="14358" width="4.5703125" customWidth="1"/>
    <col min="14359" max="14359" width="20.28515625" customWidth="1"/>
    <col min="14361" max="14361" width="3.85546875" customWidth="1"/>
    <col min="14363" max="14363" width="3.85546875" customWidth="1"/>
    <col min="14365" max="14365" width="3.85546875" customWidth="1"/>
    <col min="14602" max="14602" width="3.85546875" customWidth="1"/>
    <col min="14603" max="14603" width="14.28515625" customWidth="1"/>
    <col min="14604" max="14604" width="7.85546875" customWidth="1"/>
    <col min="14605" max="14605" width="9.28515625" customWidth="1"/>
    <col min="14606" max="14606" width="3.85546875" customWidth="1"/>
    <col min="14607" max="14607" width="11.42578125" customWidth="1"/>
    <col min="14608" max="14608" width="3.85546875" customWidth="1"/>
    <col min="14610" max="14610" width="3.85546875" customWidth="1"/>
    <col min="14612" max="14612" width="3.85546875" customWidth="1"/>
    <col min="14613" max="14613" width="9.7109375" customWidth="1"/>
    <col min="14614" max="14614" width="4.5703125" customWidth="1"/>
    <col min="14615" max="14615" width="20.28515625" customWidth="1"/>
    <col min="14617" max="14617" width="3.85546875" customWidth="1"/>
    <col min="14619" max="14619" width="3.85546875" customWidth="1"/>
    <col min="14621" max="14621" width="3.85546875" customWidth="1"/>
    <col min="14858" max="14858" width="3.85546875" customWidth="1"/>
    <col min="14859" max="14859" width="14.28515625" customWidth="1"/>
    <col min="14860" max="14860" width="7.85546875" customWidth="1"/>
    <col min="14861" max="14861" width="9.28515625" customWidth="1"/>
    <col min="14862" max="14862" width="3.85546875" customWidth="1"/>
    <col min="14863" max="14863" width="11.42578125" customWidth="1"/>
    <col min="14864" max="14864" width="3.85546875" customWidth="1"/>
    <col min="14866" max="14866" width="3.85546875" customWidth="1"/>
    <col min="14868" max="14868" width="3.85546875" customWidth="1"/>
    <col min="14869" max="14869" width="9.7109375" customWidth="1"/>
    <col min="14870" max="14870" width="4.5703125" customWidth="1"/>
    <col min="14871" max="14871" width="20.28515625" customWidth="1"/>
    <col min="14873" max="14873" width="3.85546875" customWidth="1"/>
    <col min="14875" max="14875" width="3.85546875" customWidth="1"/>
    <col min="14877" max="14877" width="3.85546875" customWidth="1"/>
    <col min="15114" max="15114" width="3.85546875" customWidth="1"/>
    <col min="15115" max="15115" width="14.28515625" customWidth="1"/>
    <col min="15116" max="15116" width="7.85546875" customWidth="1"/>
    <col min="15117" max="15117" width="9.28515625" customWidth="1"/>
    <col min="15118" max="15118" width="3.85546875" customWidth="1"/>
    <col min="15119" max="15119" width="11.42578125" customWidth="1"/>
    <col min="15120" max="15120" width="3.85546875" customWidth="1"/>
    <col min="15122" max="15122" width="3.85546875" customWidth="1"/>
    <col min="15124" max="15124" width="3.85546875" customWidth="1"/>
    <col min="15125" max="15125" width="9.7109375" customWidth="1"/>
    <col min="15126" max="15126" width="4.5703125" customWidth="1"/>
    <col min="15127" max="15127" width="20.28515625" customWidth="1"/>
    <col min="15129" max="15129" width="3.85546875" customWidth="1"/>
    <col min="15131" max="15131" width="3.85546875" customWidth="1"/>
    <col min="15133" max="15133" width="3.85546875" customWidth="1"/>
    <col min="15370" max="15370" width="3.85546875" customWidth="1"/>
    <col min="15371" max="15371" width="14.28515625" customWidth="1"/>
    <col min="15372" max="15372" width="7.85546875" customWidth="1"/>
    <col min="15373" max="15373" width="9.28515625" customWidth="1"/>
    <col min="15374" max="15374" width="3.85546875" customWidth="1"/>
    <col min="15375" max="15375" width="11.42578125" customWidth="1"/>
    <col min="15376" max="15376" width="3.85546875" customWidth="1"/>
    <col min="15378" max="15378" width="3.85546875" customWidth="1"/>
    <col min="15380" max="15380" width="3.85546875" customWidth="1"/>
    <col min="15381" max="15381" width="9.7109375" customWidth="1"/>
    <col min="15382" max="15382" width="4.5703125" customWidth="1"/>
    <col min="15383" max="15383" width="20.28515625" customWidth="1"/>
    <col min="15385" max="15385" width="3.85546875" customWidth="1"/>
    <col min="15387" max="15387" width="3.85546875" customWidth="1"/>
    <col min="15389" max="15389" width="3.85546875" customWidth="1"/>
    <col min="15626" max="15626" width="3.85546875" customWidth="1"/>
    <col min="15627" max="15627" width="14.28515625" customWidth="1"/>
    <col min="15628" max="15628" width="7.85546875" customWidth="1"/>
    <col min="15629" max="15629" width="9.28515625" customWidth="1"/>
    <col min="15630" max="15630" width="3.85546875" customWidth="1"/>
    <col min="15631" max="15631" width="11.42578125" customWidth="1"/>
    <col min="15632" max="15632" width="3.85546875" customWidth="1"/>
    <col min="15634" max="15634" width="3.85546875" customWidth="1"/>
    <col min="15636" max="15636" width="3.85546875" customWidth="1"/>
    <col min="15637" max="15637" width="9.7109375" customWidth="1"/>
    <col min="15638" max="15638" width="4.5703125" customWidth="1"/>
    <col min="15639" max="15639" width="20.28515625" customWidth="1"/>
    <col min="15641" max="15641" width="3.85546875" customWidth="1"/>
    <col min="15643" max="15643" width="3.85546875" customWidth="1"/>
    <col min="15645" max="15645" width="3.85546875" customWidth="1"/>
    <col min="15882" max="15882" width="3.85546875" customWidth="1"/>
    <col min="15883" max="15883" width="14.28515625" customWidth="1"/>
    <col min="15884" max="15884" width="7.85546875" customWidth="1"/>
    <col min="15885" max="15885" width="9.28515625" customWidth="1"/>
    <col min="15886" max="15886" width="3.85546875" customWidth="1"/>
    <col min="15887" max="15887" width="11.42578125" customWidth="1"/>
    <col min="15888" max="15888" width="3.85546875" customWidth="1"/>
    <col min="15890" max="15890" width="3.85546875" customWidth="1"/>
    <col min="15892" max="15892" width="3.85546875" customWidth="1"/>
    <col min="15893" max="15893" width="9.7109375" customWidth="1"/>
    <col min="15894" max="15894" width="4.5703125" customWidth="1"/>
    <col min="15895" max="15895" width="20.28515625" customWidth="1"/>
    <col min="15897" max="15897" width="3.85546875" customWidth="1"/>
    <col min="15899" max="15899" width="3.85546875" customWidth="1"/>
    <col min="15901" max="15901" width="3.85546875" customWidth="1"/>
    <col min="16138" max="16138" width="3.85546875" customWidth="1"/>
    <col min="16139" max="16139" width="14.28515625" customWidth="1"/>
    <col min="16140" max="16140" width="7.85546875" customWidth="1"/>
    <col min="16141" max="16141" width="9.28515625" customWidth="1"/>
    <col min="16142" max="16142" width="3.85546875" customWidth="1"/>
    <col min="16143" max="16143" width="11.42578125" customWidth="1"/>
    <col min="16144" max="16144" width="3.85546875" customWidth="1"/>
    <col min="16146" max="16146" width="3.85546875" customWidth="1"/>
    <col min="16148" max="16148" width="3.85546875" customWidth="1"/>
    <col min="16149" max="16149" width="9.7109375" customWidth="1"/>
    <col min="16150" max="16150" width="4.5703125" customWidth="1"/>
    <col min="16151" max="16151" width="20.28515625" customWidth="1"/>
    <col min="16153" max="16153" width="3.85546875" customWidth="1"/>
    <col min="16155" max="16155" width="3.85546875" customWidth="1"/>
    <col min="16157" max="16157" width="3.85546875" customWidth="1"/>
  </cols>
  <sheetData>
    <row r="1" spans="1:32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1" t="s">
        <v>1</v>
      </c>
      <c r="S1" s="1"/>
      <c r="T1" s="1"/>
      <c r="V1" s="3"/>
      <c r="W1" s="3"/>
      <c r="X1" s="1"/>
      <c r="Y1" s="1"/>
      <c r="Z1" s="3"/>
      <c r="AA1" s="1"/>
      <c r="AB1" s="3"/>
      <c r="AC1" s="1"/>
      <c r="AD1" s="3"/>
      <c r="AE1" s="3"/>
      <c r="AF1" s="3"/>
    </row>
    <row r="2" spans="1:32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1" t="s">
        <v>2</v>
      </c>
      <c r="S2" s="1"/>
      <c r="T2" s="1"/>
      <c r="V2" s="3"/>
      <c r="W2" s="3"/>
      <c r="X2" s="1"/>
      <c r="Y2" s="1"/>
      <c r="Z2" s="3"/>
      <c r="AA2" s="1"/>
      <c r="AB2" s="3"/>
      <c r="AC2" s="1"/>
      <c r="AD2" s="3"/>
      <c r="AE2" s="3"/>
      <c r="AF2" s="3"/>
    </row>
    <row r="3" spans="1:32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"/>
      <c r="S3" s="1"/>
      <c r="T3" s="1"/>
      <c r="U3" s="1"/>
      <c r="V3" s="3"/>
      <c r="W3" s="3"/>
      <c r="X3" s="1"/>
      <c r="Y3" s="1"/>
      <c r="Z3" s="3"/>
      <c r="AA3" s="1"/>
      <c r="AB3" s="3"/>
      <c r="AC3" s="1"/>
      <c r="AD3" s="3"/>
      <c r="AE3" s="3"/>
      <c r="AF3" s="3"/>
    </row>
    <row r="4" spans="1:32" ht="15.75" x14ac:dyDescent="0.25">
      <c r="B4" s="41"/>
      <c r="C4" s="4"/>
      <c r="D4" s="1"/>
      <c r="E4" s="4"/>
      <c r="F4" s="1"/>
      <c r="G4" s="4"/>
      <c r="H4" s="1"/>
      <c r="I4" s="4"/>
      <c r="J4" s="1"/>
      <c r="K4" s="1"/>
      <c r="L4" s="1"/>
      <c r="M4" s="1"/>
      <c r="N4" s="1"/>
      <c r="O4" s="1"/>
      <c r="P4" s="1"/>
      <c r="Q4" s="3"/>
      <c r="R4" s="1"/>
      <c r="S4" s="1"/>
      <c r="T4" s="1"/>
      <c r="U4" s="1"/>
      <c r="V4" s="3"/>
      <c r="W4" s="3"/>
      <c r="X4" s="1"/>
      <c r="Y4" s="1"/>
      <c r="Z4" s="3"/>
      <c r="AA4" s="1"/>
      <c r="AB4" s="3"/>
      <c r="AC4" s="1"/>
      <c r="AD4" s="3"/>
      <c r="AE4" s="3"/>
      <c r="AF4" s="3"/>
    </row>
    <row r="5" spans="1:32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3"/>
      <c r="AE5" s="3"/>
      <c r="AF5" s="3"/>
    </row>
    <row r="6" spans="1:32" ht="15.75" x14ac:dyDescent="0.25">
      <c r="B6" s="1"/>
      <c r="C6" s="1">
        <v>2021</v>
      </c>
      <c r="D6" s="1"/>
      <c r="E6" s="1">
        <v>2020</v>
      </c>
      <c r="F6" s="1"/>
      <c r="G6" s="1">
        <v>2019</v>
      </c>
      <c r="H6" s="1"/>
      <c r="I6" s="1">
        <v>2018</v>
      </c>
      <c r="J6" s="1"/>
      <c r="K6" s="1">
        <v>2017</v>
      </c>
      <c r="L6" s="1"/>
      <c r="M6" s="1">
        <v>2016</v>
      </c>
      <c r="N6" s="1"/>
      <c r="O6" s="1">
        <v>2015</v>
      </c>
      <c r="P6" s="1"/>
      <c r="Q6" s="1"/>
      <c r="R6" s="1"/>
      <c r="S6" s="1"/>
      <c r="T6" s="1">
        <v>2014</v>
      </c>
      <c r="U6" s="1"/>
      <c r="V6" s="1">
        <v>2013</v>
      </c>
      <c r="W6" s="1"/>
      <c r="X6" s="1">
        <v>2012</v>
      </c>
      <c r="Y6" s="1"/>
      <c r="Z6" s="1">
        <v>2011</v>
      </c>
      <c r="AA6" s="1"/>
      <c r="AB6" s="1">
        <v>2010</v>
      </c>
      <c r="AC6" s="1"/>
      <c r="AD6" s="1">
        <v>2009</v>
      </c>
      <c r="AE6" s="3"/>
      <c r="AF6" s="3"/>
    </row>
    <row r="7" spans="1:32" x14ac:dyDescent="0.25">
      <c r="B7" s="5" t="s">
        <v>3</v>
      </c>
      <c r="C7" s="40">
        <v>73</v>
      </c>
      <c r="D7" s="5"/>
      <c r="E7" s="40">
        <v>71</v>
      </c>
      <c r="F7" s="5"/>
      <c r="G7" s="5">
        <v>168</v>
      </c>
      <c r="H7" s="5"/>
      <c r="I7" s="5">
        <v>154</v>
      </c>
      <c r="J7" s="5"/>
      <c r="K7" s="5">
        <v>117</v>
      </c>
      <c r="L7" s="5"/>
      <c r="M7" s="5">
        <v>110</v>
      </c>
      <c r="N7" s="5"/>
      <c r="O7" s="5">
        <v>106</v>
      </c>
      <c r="P7" s="5"/>
      <c r="Q7" s="5"/>
      <c r="R7" s="5" t="s">
        <v>3</v>
      </c>
      <c r="S7" s="5"/>
      <c r="T7" s="5">
        <v>114</v>
      </c>
      <c r="U7" s="5"/>
      <c r="V7" s="5">
        <v>116</v>
      </c>
      <c r="W7" s="5"/>
      <c r="X7" s="5">
        <v>105</v>
      </c>
      <c r="Y7" s="5"/>
      <c r="Z7" s="5">
        <v>71</v>
      </c>
      <c r="AA7" s="5"/>
      <c r="AB7" s="5">
        <v>103</v>
      </c>
      <c r="AC7" s="5"/>
      <c r="AD7" s="5">
        <v>52</v>
      </c>
      <c r="AE7" s="6"/>
      <c r="AF7" s="6"/>
    </row>
    <row r="8" spans="1:32" x14ac:dyDescent="0.25">
      <c r="B8" s="5" t="s">
        <v>4</v>
      </c>
      <c r="C8" s="40">
        <v>27</v>
      </c>
      <c r="D8" s="5"/>
      <c r="E8" s="40">
        <v>26</v>
      </c>
      <c r="F8" s="5"/>
      <c r="G8" s="5">
        <v>38</v>
      </c>
      <c r="H8" s="5"/>
      <c r="I8" s="5">
        <v>41</v>
      </c>
      <c r="J8" s="5"/>
      <c r="K8" s="5">
        <v>39</v>
      </c>
      <c r="L8" s="5"/>
      <c r="M8" s="5">
        <v>29</v>
      </c>
      <c r="N8" s="5"/>
      <c r="O8" s="5">
        <v>30</v>
      </c>
      <c r="P8" s="5"/>
      <c r="Q8" s="5"/>
      <c r="R8" s="5" t="s">
        <v>4</v>
      </c>
      <c r="S8" s="5"/>
      <c r="T8" s="5">
        <v>38</v>
      </c>
      <c r="U8" s="5"/>
      <c r="V8" s="5">
        <v>36</v>
      </c>
      <c r="W8" s="5"/>
      <c r="X8" s="5">
        <v>37</v>
      </c>
      <c r="Y8" s="5"/>
      <c r="Z8" s="5">
        <v>28</v>
      </c>
      <c r="AA8" s="5"/>
      <c r="AB8" s="5">
        <v>27</v>
      </c>
      <c r="AC8" s="5"/>
      <c r="AD8" s="5">
        <v>16</v>
      </c>
      <c r="AE8" s="6"/>
      <c r="AF8" s="6"/>
    </row>
    <row r="9" spans="1:32" ht="15.75" x14ac:dyDescent="0.25">
      <c r="B9" s="1"/>
      <c r="C9" s="28"/>
      <c r="D9" s="1"/>
      <c r="E9" s="2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3"/>
      <c r="AC9" s="1"/>
      <c r="AD9" s="3"/>
      <c r="AE9" s="3"/>
      <c r="AF9" s="3"/>
    </row>
    <row r="10" spans="1:32" x14ac:dyDescent="0.25">
      <c r="B10" s="7" t="s">
        <v>5</v>
      </c>
      <c r="C10" s="8">
        <v>73</v>
      </c>
      <c r="D10" s="7"/>
      <c r="E10" s="8">
        <v>71</v>
      </c>
      <c r="F10" s="7"/>
      <c r="G10" s="8">
        <v>168</v>
      </c>
      <c r="H10" s="7"/>
      <c r="I10" s="8">
        <v>154</v>
      </c>
      <c r="J10" s="7"/>
      <c r="K10" s="8">
        <v>117</v>
      </c>
      <c r="L10" s="7"/>
      <c r="M10" s="8">
        <v>110</v>
      </c>
      <c r="N10" s="7"/>
      <c r="O10" s="8">
        <v>106</v>
      </c>
      <c r="P10" s="7"/>
      <c r="Q10" s="8"/>
      <c r="R10" s="7" t="s">
        <v>5</v>
      </c>
      <c r="S10" s="7"/>
      <c r="T10" s="8">
        <v>114</v>
      </c>
      <c r="U10" s="7"/>
      <c r="V10" s="8">
        <v>116</v>
      </c>
      <c r="W10" s="8"/>
      <c r="X10" s="8">
        <v>105</v>
      </c>
      <c r="Y10" s="7"/>
      <c r="Z10" s="8">
        <v>71</v>
      </c>
      <c r="AA10" s="7"/>
      <c r="AB10" s="8">
        <v>103</v>
      </c>
      <c r="AC10" s="7"/>
      <c r="AD10" s="8">
        <v>52</v>
      </c>
      <c r="AE10" s="9"/>
      <c r="AF10" s="10"/>
    </row>
    <row r="11" spans="1:32" x14ac:dyDescent="0.25">
      <c r="A11" s="11">
        <v>1</v>
      </c>
      <c r="B11" s="10" t="s">
        <v>6</v>
      </c>
      <c r="C11" s="10">
        <v>2</v>
      </c>
      <c r="D11" s="10"/>
      <c r="E11" s="10">
        <v>3</v>
      </c>
      <c r="F11" s="10"/>
      <c r="G11" s="10"/>
      <c r="H11" s="10"/>
      <c r="I11" s="10"/>
      <c r="J11" s="10"/>
      <c r="K11" s="10">
        <v>1</v>
      </c>
      <c r="L11" s="10"/>
      <c r="M11" s="10"/>
      <c r="N11" s="10"/>
      <c r="O11" s="10"/>
      <c r="P11" s="10"/>
      <c r="Q11" s="12"/>
      <c r="R11" s="10" t="s">
        <v>6</v>
      </c>
      <c r="S11" s="10"/>
      <c r="T11" s="10"/>
      <c r="U11" s="10"/>
      <c r="V11" s="10"/>
      <c r="W11" s="10"/>
      <c r="X11" s="10">
        <v>1</v>
      </c>
      <c r="Y11" s="10"/>
      <c r="Z11" s="10">
        <v>2</v>
      </c>
      <c r="AA11" s="10"/>
      <c r="AB11" s="9">
        <v>1</v>
      </c>
      <c r="AC11" s="10"/>
      <c r="AD11" s="10"/>
      <c r="AE11" s="9"/>
      <c r="AF11" s="10"/>
    </row>
    <row r="12" spans="1:32" x14ac:dyDescent="0.25">
      <c r="A12" s="11">
        <v>2</v>
      </c>
      <c r="B12" s="10" t="s">
        <v>7</v>
      </c>
      <c r="C12" s="10">
        <v>1</v>
      </c>
      <c r="D12" s="10"/>
      <c r="E12" s="29"/>
      <c r="F12" s="10"/>
      <c r="G12" s="10">
        <v>3</v>
      </c>
      <c r="H12" s="10"/>
      <c r="I12" s="10">
        <v>3</v>
      </c>
      <c r="J12" s="10"/>
      <c r="K12" s="10">
        <v>1</v>
      </c>
      <c r="L12" s="10"/>
      <c r="M12" s="10">
        <v>1</v>
      </c>
      <c r="N12" s="10"/>
      <c r="O12" s="10">
        <v>1</v>
      </c>
      <c r="P12" s="10"/>
      <c r="Q12" s="12">
        <v>4</v>
      </c>
      <c r="R12" s="10" t="s">
        <v>7</v>
      </c>
      <c r="S12" s="10"/>
      <c r="T12" s="10">
        <v>3</v>
      </c>
      <c r="U12" s="10"/>
      <c r="V12" s="10">
        <v>3</v>
      </c>
      <c r="W12" s="10"/>
      <c r="X12" s="10">
        <v>3</v>
      </c>
      <c r="Y12" s="10"/>
      <c r="Z12" s="10">
        <v>2</v>
      </c>
      <c r="AA12" s="10"/>
      <c r="AB12" s="9">
        <v>1</v>
      </c>
      <c r="AC12" s="10"/>
      <c r="AD12" s="10">
        <v>1</v>
      </c>
      <c r="AE12" s="10"/>
      <c r="AF12" s="10"/>
    </row>
    <row r="13" spans="1:32" x14ac:dyDescent="0.25">
      <c r="A13" s="11">
        <v>3</v>
      </c>
      <c r="B13" s="10" t="s">
        <v>8</v>
      </c>
      <c r="C13" s="10">
        <v>5</v>
      </c>
      <c r="D13" s="10"/>
      <c r="E13" s="29"/>
      <c r="F13" s="10"/>
      <c r="G13" s="10"/>
      <c r="H13" s="10"/>
      <c r="I13" s="10"/>
      <c r="J13" s="10"/>
      <c r="K13" s="10"/>
      <c r="L13" s="10"/>
      <c r="M13" s="10"/>
      <c r="N13" s="10"/>
      <c r="O13" s="10">
        <v>2</v>
      </c>
      <c r="P13" s="10"/>
      <c r="Q13" s="10"/>
      <c r="R13" s="10" t="s">
        <v>8</v>
      </c>
      <c r="S13" s="10"/>
      <c r="T13" s="10"/>
      <c r="U13" s="10"/>
      <c r="V13" s="10"/>
      <c r="W13" s="10"/>
      <c r="X13" s="10"/>
      <c r="Y13" s="10"/>
      <c r="Z13" s="10"/>
      <c r="AA13" s="10"/>
      <c r="AB13" s="9"/>
      <c r="AC13" s="10"/>
      <c r="AD13" s="10"/>
      <c r="AE13" s="9"/>
      <c r="AF13" s="9"/>
    </row>
    <row r="14" spans="1:32" x14ac:dyDescent="0.25">
      <c r="A14" s="11">
        <v>4</v>
      </c>
      <c r="B14" s="10" t="s">
        <v>9</v>
      </c>
      <c r="C14" s="10">
        <v>1</v>
      </c>
      <c r="D14" s="10"/>
      <c r="E14" s="10">
        <v>4</v>
      </c>
      <c r="F14" s="10"/>
      <c r="G14" s="10">
        <v>1</v>
      </c>
      <c r="H14" s="10"/>
      <c r="I14" s="10">
        <v>2</v>
      </c>
      <c r="J14" s="10"/>
      <c r="K14" s="10">
        <v>1</v>
      </c>
      <c r="L14" s="10"/>
      <c r="M14" s="10">
        <v>3</v>
      </c>
      <c r="N14" s="10"/>
      <c r="O14" s="10">
        <v>1</v>
      </c>
      <c r="P14" s="10"/>
      <c r="Q14" s="12">
        <v>5</v>
      </c>
      <c r="R14" s="10" t="s">
        <v>9</v>
      </c>
      <c r="S14" s="10"/>
      <c r="T14" s="10">
        <v>5</v>
      </c>
      <c r="U14" s="10"/>
      <c r="V14" s="10">
        <v>1</v>
      </c>
      <c r="W14" s="10"/>
      <c r="X14" s="10">
        <v>1</v>
      </c>
      <c r="Y14" s="10"/>
      <c r="Z14" s="10">
        <v>3</v>
      </c>
      <c r="AA14" s="10"/>
      <c r="AB14" s="9">
        <v>2</v>
      </c>
      <c r="AC14" s="10"/>
      <c r="AD14" s="10"/>
      <c r="AE14" s="9"/>
      <c r="AF14" s="10"/>
    </row>
    <row r="15" spans="1:32" x14ac:dyDescent="0.25">
      <c r="A15" s="11">
        <v>5</v>
      </c>
      <c r="B15" s="10" t="s">
        <v>10</v>
      </c>
      <c r="C15" s="10">
        <v>2</v>
      </c>
      <c r="D15" s="10"/>
      <c r="E15" s="10">
        <v>3</v>
      </c>
      <c r="F15" s="10"/>
      <c r="G15" s="10">
        <v>25</v>
      </c>
      <c r="H15" s="10"/>
      <c r="I15" s="10">
        <v>22</v>
      </c>
      <c r="J15" s="10"/>
      <c r="K15" s="10">
        <v>15</v>
      </c>
      <c r="L15" s="10"/>
      <c r="M15" s="10">
        <v>6</v>
      </c>
      <c r="N15" s="10"/>
      <c r="O15" s="10">
        <v>9</v>
      </c>
      <c r="P15" s="10"/>
      <c r="Q15" s="12">
        <v>6</v>
      </c>
      <c r="R15" s="10" t="s">
        <v>10</v>
      </c>
      <c r="S15" s="10"/>
      <c r="T15" s="10">
        <v>2</v>
      </c>
      <c r="U15" s="10"/>
      <c r="V15" s="10">
        <v>12</v>
      </c>
      <c r="W15" s="10"/>
      <c r="X15" s="10">
        <v>1</v>
      </c>
      <c r="Y15" s="10"/>
      <c r="Z15" s="10"/>
      <c r="AA15" s="10"/>
      <c r="AB15" s="9"/>
      <c r="AC15" s="10"/>
      <c r="AD15" s="10"/>
      <c r="AE15" s="10"/>
      <c r="AF15" s="10"/>
    </row>
    <row r="16" spans="1:32" x14ac:dyDescent="0.25">
      <c r="A16" s="11">
        <v>6</v>
      </c>
      <c r="B16" s="10" t="s">
        <v>11</v>
      </c>
      <c r="C16" s="10">
        <v>5</v>
      </c>
      <c r="D16" s="10"/>
      <c r="E16" s="10">
        <v>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2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9"/>
      <c r="AC16" s="10"/>
      <c r="AD16" s="10"/>
      <c r="AE16" s="10"/>
      <c r="AF16" s="10"/>
    </row>
    <row r="17" spans="1:32" x14ac:dyDescent="0.25">
      <c r="A17" s="11">
        <v>7</v>
      </c>
      <c r="B17" s="10" t="s">
        <v>12</v>
      </c>
      <c r="C17" s="10">
        <v>4</v>
      </c>
      <c r="D17" s="10"/>
      <c r="E17" s="10">
        <v>2</v>
      </c>
      <c r="F17" s="10"/>
      <c r="G17" s="10">
        <v>11</v>
      </c>
      <c r="H17" s="10"/>
      <c r="I17" s="10">
        <v>6</v>
      </c>
      <c r="J17" s="10"/>
      <c r="K17" s="10">
        <v>2</v>
      </c>
      <c r="L17" s="10"/>
      <c r="M17" s="10">
        <v>4</v>
      </c>
      <c r="N17" s="10"/>
      <c r="O17" s="10">
        <v>13</v>
      </c>
      <c r="P17" s="10"/>
      <c r="Q17" s="12">
        <v>8</v>
      </c>
      <c r="R17" s="10" t="s">
        <v>12</v>
      </c>
      <c r="S17" s="10"/>
      <c r="T17" s="10">
        <v>13</v>
      </c>
      <c r="U17" s="10"/>
      <c r="V17" s="10">
        <v>15</v>
      </c>
      <c r="W17" s="10"/>
      <c r="X17" s="10">
        <v>13</v>
      </c>
      <c r="Y17" s="10"/>
      <c r="Z17" s="10">
        <v>5</v>
      </c>
      <c r="AA17" s="10"/>
      <c r="AB17" s="9">
        <v>19</v>
      </c>
      <c r="AC17" s="10"/>
      <c r="AD17" s="10">
        <v>8</v>
      </c>
      <c r="AE17" s="10"/>
      <c r="AF17" s="10"/>
    </row>
    <row r="18" spans="1:32" x14ac:dyDescent="0.25">
      <c r="A18" s="11">
        <v>8</v>
      </c>
      <c r="B18" s="10" t="s">
        <v>13</v>
      </c>
      <c r="C18" s="10">
        <v>1</v>
      </c>
      <c r="D18" s="10"/>
      <c r="E18" s="29"/>
      <c r="F18" s="10"/>
      <c r="G18" s="10"/>
      <c r="H18" s="10"/>
      <c r="I18" s="10">
        <v>3</v>
      </c>
      <c r="J18" s="10"/>
      <c r="K18" s="10"/>
      <c r="L18" s="10"/>
      <c r="M18" s="10"/>
      <c r="N18" s="10"/>
      <c r="O18" s="10"/>
      <c r="P18" s="10"/>
      <c r="Q18" s="12">
        <v>9</v>
      </c>
      <c r="R18" s="10" t="s">
        <v>13</v>
      </c>
      <c r="S18" s="10"/>
      <c r="T18" s="10">
        <v>2</v>
      </c>
      <c r="U18" s="10"/>
      <c r="V18" s="10"/>
      <c r="W18" s="10"/>
      <c r="X18" s="10"/>
      <c r="Y18" s="10"/>
      <c r="Z18" s="10"/>
      <c r="AA18" s="10"/>
      <c r="AB18" s="9"/>
      <c r="AC18" s="10"/>
      <c r="AD18" s="10"/>
      <c r="AE18" s="10"/>
      <c r="AF18" s="10"/>
    </row>
    <row r="19" spans="1:32" x14ac:dyDescent="0.25">
      <c r="A19" s="11">
        <v>9</v>
      </c>
      <c r="B19" s="10" t="s">
        <v>14</v>
      </c>
      <c r="C19" s="10">
        <v>1</v>
      </c>
      <c r="D19" s="10"/>
      <c r="E19" s="10">
        <v>1</v>
      </c>
      <c r="F19" s="10"/>
      <c r="G19" s="10"/>
      <c r="H19" s="10"/>
      <c r="I19" s="10">
        <v>1</v>
      </c>
      <c r="J19" s="10"/>
      <c r="K19" s="10"/>
      <c r="L19" s="10"/>
      <c r="M19" s="10"/>
      <c r="N19" s="10"/>
      <c r="O19" s="10">
        <v>2</v>
      </c>
      <c r="P19" s="10"/>
      <c r="Q19" s="12">
        <v>10</v>
      </c>
      <c r="R19" s="10" t="s">
        <v>14</v>
      </c>
      <c r="S19" s="10"/>
      <c r="T19" s="10"/>
      <c r="U19" s="10"/>
      <c r="V19" s="10"/>
      <c r="W19" s="10"/>
      <c r="X19" s="10"/>
      <c r="Y19" s="10"/>
      <c r="Z19" s="10"/>
      <c r="AA19" s="10"/>
      <c r="AB19" s="9"/>
      <c r="AC19" s="10"/>
      <c r="AD19" s="10">
        <v>1</v>
      </c>
      <c r="AE19" s="9"/>
      <c r="AF19" s="9"/>
    </row>
    <row r="20" spans="1:32" x14ac:dyDescent="0.25">
      <c r="A20" s="11">
        <v>10</v>
      </c>
      <c r="B20" s="10" t="s">
        <v>15</v>
      </c>
      <c r="C20" s="10">
        <v>1</v>
      </c>
      <c r="D20" s="10"/>
      <c r="E20" s="10">
        <v>1</v>
      </c>
      <c r="F20" s="10"/>
      <c r="G20" s="10">
        <v>2</v>
      </c>
      <c r="H20" s="10"/>
      <c r="I20" s="10">
        <v>3</v>
      </c>
      <c r="J20" s="10"/>
      <c r="K20" s="10">
        <v>2</v>
      </c>
      <c r="L20" s="10"/>
      <c r="M20" s="10"/>
      <c r="N20" s="10"/>
      <c r="O20" s="10"/>
      <c r="P20" s="10"/>
      <c r="Q20" s="12">
        <v>11</v>
      </c>
      <c r="R20" s="10" t="s">
        <v>15</v>
      </c>
      <c r="S20" s="10"/>
      <c r="T20" s="10">
        <v>1</v>
      </c>
      <c r="U20" s="10"/>
      <c r="V20" s="10"/>
      <c r="W20" s="10"/>
      <c r="X20" s="10"/>
      <c r="Y20" s="10"/>
      <c r="Z20" s="10">
        <v>2</v>
      </c>
      <c r="AA20" s="10"/>
      <c r="AB20" s="9">
        <v>3</v>
      </c>
      <c r="AC20" s="10"/>
      <c r="AD20" s="10">
        <v>1</v>
      </c>
      <c r="AE20" s="10"/>
      <c r="AF20" s="10"/>
    </row>
    <row r="21" spans="1:32" x14ac:dyDescent="0.25">
      <c r="A21" s="11">
        <v>11</v>
      </c>
      <c r="B21" s="10" t="s">
        <v>16</v>
      </c>
      <c r="C21" s="10">
        <v>1</v>
      </c>
      <c r="D21" s="10"/>
      <c r="E21" s="10">
        <v>1</v>
      </c>
      <c r="F21" s="10"/>
      <c r="G21" s="10">
        <v>7</v>
      </c>
      <c r="H21" s="10"/>
      <c r="I21" s="10">
        <v>10</v>
      </c>
      <c r="J21" s="10"/>
      <c r="K21" s="10">
        <v>5</v>
      </c>
      <c r="L21" s="10"/>
      <c r="M21" s="10">
        <v>3</v>
      </c>
      <c r="N21" s="10"/>
      <c r="O21" s="10">
        <v>6</v>
      </c>
      <c r="P21" s="10"/>
      <c r="Q21" s="12">
        <v>14</v>
      </c>
      <c r="R21" s="10" t="s">
        <v>16</v>
      </c>
      <c r="S21" s="10"/>
      <c r="T21" s="10">
        <v>8</v>
      </c>
      <c r="U21" s="10"/>
      <c r="V21" s="10">
        <v>6</v>
      </c>
      <c r="W21" s="10"/>
      <c r="X21" s="10">
        <v>4</v>
      </c>
      <c r="Y21" s="10"/>
      <c r="Z21" s="9"/>
      <c r="AA21" s="10"/>
      <c r="AB21" s="9">
        <v>1</v>
      </c>
      <c r="AC21" s="10"/>
      <c r="AD21" s="9"/>
      <c r="AE21" s="10"/>
      <c r="AF21" s="10"/>
    </row>
    <row r="22" spans="1:32" x14ac:dyDescent="0.25">
      <c r="A22" s="11">
        <v>12</v>
      </c>
      <c r="B22" s="10" t="s">
        <v>17</v>
      </c>
      <c r="C22" s="10">
        <v>1</v>
      </c>
      <c r="D22" s="10"/>
      <c r="E22" s="10">
        <v>2</v>
      </c>
      <c r="F22" s="10"/>
      <c r="G22" s="10"/>
      <c r="H22" s="10"/>
      <c r="I22" s="10">
        <v>1</v>
      </c>
      <c r="J22" s="10"/>
      <c r="K22" s="10">
        <v>1</v>
      </c>
      <c r="L22" s="10"/>
      <c r="M22" s="10"/>
      <c r="N22" s="10"/>
      <c r="O22" s="10">
        <v>3</v>
      </c>
      <c r="P22" s="10"/>
      <c r="Q22" s="12">
        <v>15</v>
      </c>
      <c r="R22" s="10" t="s">
        <v>17</v>
      </c>
      <c r="S22" s="10"/>
      <c r="T22" s="10">
        <v>1</v>
      </c>
      <c r="U22" s="10"/>
      <c r="V22" s="10">
        <v>1</v>
      </c>
      <c r="W22" s="10"/>
      <c r="X22" s="10"/>
      <c r="Y22" s="10"/>
      <c r="Z22" s="9"/>
      <c r="AA22" s="10"/>
      <c r="AB22" s="9"/>
      <c r="AC22" s="10"/>
      <c r="AD22" s="9"/>
      <c r="AE22" s="10"/>
      <c r="AF22" s="10"/>
    </row>
    <row r="23" spans="1:32" x14ac:dyDescent="0.25">
      <c r="A23" s="11">
        <v>13</v>
      </c>
      <c r="B23" s="10" t="s">
        <v>18</v>
      </c>
      <c r="C23" s="10">
        <v>5</v>
      </c>
      <c r="D23" s="10"/>
      <c r="E23" s="10">
        <v>3</v>
      </c>
      <c r="F23" s="10"/>
      <c r="G23" s="10">
        <v>5</v>
      </c>
      <c r="H23" s="10"/>
      <c r="I23" s="10">
        <v>1</v>
      </c>
      <c r="J23" s="10"/>
      <c r="K23" s="10">
        <v>1</v>
      </c>
      <c r="L23" s="10"/>
      <c r="M23" s="10">
        <v>1</v>
      </c>
      <c r="N23" s="10"/>
      <c r="O23" s="10">
        <v>4</v>
      </c>
      <c r="P23" s="10"/>
      <c r="Q23" s="12">
        <v>17</v>
      </c>
      <c r="R23" s="10" t="s">
        <v>18</v>
      </c>
      <c r="S23" s="10"/>
      <c r="T23" s="10">
        <v>2</v>
      </c>
      <c r="U23" s="10"/>
      <c r="V23" s="10">
        <v>3</v>
      </c>
      <c r="W23" s="10"/>
      <c r="X23" s="10">
        <v>2</v>
      </c>
      <c r="Y23" s="10"/>
      <c r="Z23" s="9">
        <v>1</v>
      </c>
      <c r="AA23" s="10"/>
      <c r="AB23" s="9">
        <v>1</v>
      </c>
      <c r="AC23" s="10"/>
      <c r="AD23" s="9"/>
      <c r="AE23" s="10"/>
      <c r="AF23" s="10"/>
    </row>
    <row r="24" spans="1:32" x14ac:dyDescent="0.25">
      <c r="A24" s="11">
        <v>14</v>
      </c>
      <c r="B24" s="10" t="s">
        <v>19</v>
      </c>
      <c r="C24" s="10">
        <v>1</v>
      </c>
      <c r="D24" s="10"/>
      <c r="E24" s="10">
        <v>3</v>
      </c>
      <c r="F24" s="10"/>
      <c r="G24" s="10"/>
      <c r="H24" s="10"/>
      <c r="I24" s="10">
        <v>2</v>
      </c>
      <c r="J24" s="10"/>
      <c r="K24" s="10">
        <v>1</v>
      </c>
      <c r="L24" s="10"/>
      <c r="M24" s="10">
        <v>1</v>
      </c>
      <c r="N24" s="10"/>
      <c r="O24" s="10"/>
      <c r="P24" s="10"/>
      <c r="Q24" s="12">
        <v>18</v>
      </c>
      <c r="R24" s="10" t="s">
        <v>19</v>
      </c>
      <c r="S24" s="10"/>
      <c r="T24" s="10">
        <v>3</v>
      </c>
      <c r="U24" s="10"/>
      <c r="V24" s="10">
        <v>4</v>
      </c>
      <c r="W24" s="10"/>
      <c r="X24" s="10"/>
      <c r="Y24" s="10"/>
      <c r="Z24" s="10">
        <v>3</v>
      </c>
      <c r="AA24" s="10"/>
      <c r="AB24" s="10">
        <v>2</v>
      </c>
      <c r="AC24" s="10"/>
      <c r="AD24" s="10"/>
      <c r="AE24" s="9"/>
      <c r="AF24" s="10"/>
    </row>
    <row r="25" spans="1:32" x14ac:dyDescent="0.25">
      <c r="A25" s="11">
        <v>15</v>
      </c>
      <c r="B25" s="10" t="s">
        <v>20</v>
      </c>
      <c r="C25" s="10">
        <v>1</v>
      </c>
      <c r="D25" s="10"/>
      <c r="E25" s="10"/>
      <c r="F25" s="10"/>
      <c r="G25" s="10">
        <v>1</v>
      </c>
      <c r="H25" s="10"/>
      <c r="I25" s="10">
        <v>1</v>
      </c>
      <c r="J25" s="10"/>
      <c r="K25" s="10">
        <v>2</v>
      </c>
      <c r="L25" s="10"/>
      <c r="M25" s="10"/>
      <c r="N25" s="10"/>
      <c r="O25" s="10">
        <v>1</v>
      </c>
      <c r="P25" s="10"/>
      <c r="Q25" s="12">
        <v>19</v>
      </c>
      <c r="R25" s="10" t="s">
        <v>20</v>
      </c>
      <c r="S25" s="10"/>
      <c r="T25" s="10">
        <v>1</v>
      </c>
      <c r="U25" s="10"/>
      <c r="V25" s="10">
        <v>1</v>
      </c>
      <c r="W25" s="10"/>
      <c r="X25" s="10">
        <v>1</v>
      </c>
      <c r="Y25" s="10"/>
      <c r="Z25" s="10"/>
      <c r="AA25" s="10"/>
      <c r="AB25" s="10"/>
      <c r="AC25" s="10"/>
      <c r="AD25" s="10"/>
      <c r="AE25" s="10"/>
      <c r="AF25" s="10"/>
    </row>
    <row r="26" spans="1:32" x14ac:dyDescent="0.25">
      <c r="A26" s="11">
        <v>16</v>
      </c>
      <c r="B26" s="10" t="s">
        <v>21</v>
      </c>
      <c r="C26" s="10">
        <v>1</v>
      </c>
      <c r="D26" s="10"/>
      <c r="E26" s="29"/>
      <c r="F26" s="10"/>
      <c r="G26" s="10"/>
      <c r="H26" s="10"/>
      <c r="I26" s="10"/>
      <c r="J26" s="10"/>
      <c r="K26" s="10">
        <v>1</v>
      </c>
      <c r="L26" s="10"/>
      <c r="M26" s="10"/>
      <c r="N26" s="10"/>
      <c r="O26" s="10"/>
      <c r="P26" s="10"/>
      <c r="Q26" s="12"/>
      <c r="R26" s="10" t="s">
        <v>21</v>
      </c>
      <c r="S26" s="10"/>
      <c r="T26" s="10"/>
      <c r="U26" s="10"/>
      <c r="V26" s="10"/>
      <c r="W26" s="10"/>
      <c r="X26" s="10">
        <v>6</v>
      </c>
      <c r="Y26" s="10"/>
      <c r="Z26" s="10">
        <v>4</v>
      </c>
      <c r="AA26" s="10"/>
      <c r="AB26" s="9">
        <v>6</v>
      </c>
      <c r="AC26" s="10"/>
      <c r="AD26" s="10"/>
      <c r="AE26" s="9"/>
      <c r="AF26" s="9"/>
    </row>
    <row r="27" spans="1:32" x14ac:dyDescent="0.25">
      <c r="A27" s="11">
        <v>17</v>
      </c>
      <c r="B27" s="10" t="s">
        <v>22</v>
      </c>
      <c r="C27" s="10">
        <v>1</v>
      </c>
      <c r="D27" s="10"/>
      <c r="E27" s="10">
        <v>2</v>
      </c>
      <c r="F27" s="10"/>
      <c r="G27" s="10"/>
      <c r="H27" s="10"/>
      <c r="I27" s="10"/>
      <c r="J27" s="10"/>
      <c r="K27" s="10"/>
      <c r="L27" s="10"/>
      <c r="M27" s="10"/>
      <c r="N27" s="10"/>
      <c r="O27" s="10">
        <v>1</v>
      </c>
      <c r="P27" s="10"/>
      <c r="Q27" s="10"/>
      <c r="R27" s="10" t="s">
        <v>22</v>
      </c>
      <c r="S27" s="10"/>
      <c r="T27" s="10">
        <v>1</v>
      </c>
      <c r="U27" s="10"/>
      <c r="V27" s="10">
        <v>2</v>
      </c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x14ac:dyDescent="0.25">
      <c r="A28" s="11">
        <v>18</v>
      </c>
      <c r="B28" s="10" t="s">
        <v>23</v>
      </c>
      <c r="C28" s="10">
        <v>2</v>
      </c>
      <c r="D28" s="10"/>
      <c r="E28" s="10"/>
      <c r="F28" s="10"/>
      <c r="G28" s="10">
        <v>7</v>
      </c>
      <c r="H28" s="10"/>
      <c r="I28" s="10">
        <v>4</v>
      </c>
      <c r="J28" s="10"/>
      <c r="K28" s="10">
        <v>2</v>
      </c>
      <c r="L28" s="10"/>
      <c r="M28" s="10">
        <v>2</v>
      </c>
      <c r="N28" s="10"/>
      <c r="O28" s="10">
        <v>2</v>
      </c>
      <c r="P28" s="10"/>
      <c r="Q28" s="12">
        <v>24</v>
      </c>
      <c r="R28" s="10" t="s">
        <v>23</v>
      </c>
      <c r="S28" s="10"/>
      <c r="T28" s="10">
        <v>4</v>
      </c>
      <c r="U28" s="10"/>
      <c r="V28" s="10">
        <v>1</v>
      </c>
      <c r="W28" s="10"/>
      <c r="X28" s="10">
        <v>3</v>
      </c>
      <c r="Y28" s="10"/>
      <c r="Z28" s="10">
        <v>2</v>
      </c>
      <c r="AA28" s="10"/>
      <c r="AB28" s="9"/>
      <c r="AC28" s="10"/>
      <c r="AD28" s="10">
        <v>5</v>
      </c>
      <c r="AE28" s="10"/>
      <c r="AF28" s="10"/>
    </row>
    <row r="29" spans="1:32" x14ac:dyDescent="0.25">
      <c r="A29" s="11">
        <v>19</v>
      </c>
      <c r="B29" s="10" t="s">
        <v>24</v>
      </c>
      <c r="C29" s="10">
        <v>7</v>
      </c>
      <c r="D29" s="10"/>
      <c r="E29" s="10"/>
      <c r="F29" s="10"/>
      <c r="G29" s="10">
        <v>6</v>
      </c>
      <c r="H29" s="10"/>
      <c r="I29" s="10">
        <v>4</v>
      </c>
      <c r="J29" s="10"/>
      <c r="K29" s="10">
        <v>4</v>
      </c>
      <c r="L29" s="10"/>
      <c r="M29" s="10">
        <v>5</v>
      </c>
      <c r="N29" s="10"/>
      <c r="O29" s="10">
        <v>1</v>
      </c>
      <c r="P29" s="10"/>
      <c r="Q29" s="12">
        <v>27</v>
      </c>
      <c r="R29" s="10" t="s">
        <v>24</v>
      </c>
      <c r="S29" s="10"/>
      <c r="T29" s="10"/>
      <c r="U29" s="10"/>
      <c r="V29" s="10">
        <v>4</v>
      </c>
      <c r="W29" s="10"/>
      <c r="X29" s="10">
        <v>2</v>
      </c>
      <c r="Y29" s="10"/>
      <c r="Z29" s="10">
        <v>2</v>
      </c>
      <c r="AA29" s="10"/>
      <c r="AB29" s="9">
        <v>7</v>
      </c>
      <c r="AC29" s="10"/>
      <c r="AD29" s="10">
        <v>1</v>
      </c>
      <c r="AE29" s="10"/>
    </row>
    <row r="30" spans="1:32" x14ac:dyDescent="0.25">
      <c r="A30" s="11">
        <v>20</v>
      </c>
      <c r="B30" s="10" t="s">
        <v>25</v>
      </c>
      <c r="C30" s="10">
        <v>1</v>
      </c>
      <c r="D30" s="10"/>
      <c r="E30" s="2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 t="s">
        <v>25</v>
      </c>
      <c r="S30" s="10"/>
      <c r="T30" s="10">
        <v>1</v>
      </c>
      <c r="U30" s="10"/>
      <c r="V30" s="10"/>
      <c r="W30" s="10"/>
      <c r="X30" s="10">
        <v>1</v>
      </c>
      <c r="Y30" s="10"/>
      <c r="Z30" s="10"/>
      <c r="AA30" s="10"/>
      <c r="AB30" s="10"/>
      <c r="AC30" s="10"/>
      <c r="AD30" s="10"/>
      <c r="AE30" s="9"/>
      <c r="AF30" s="10"/>
    </row>
    <row r="31" spans="1:32" x14ac:dyDescent="0.25">
      <c r="A31" s="11">
        <v>21</v>
      </c>
      <c r="B31" s="10" t="s">
        <v>26</v>
      </c>
      <c r="C31" s="10">
        <v>1</v>
      </c>
      <c r="D31" s="10"/>
      <c r="E31" s="10"/>
      <c r="F31" s="10"/>
      <c r="G31" s="10">
        <v>1</v>
      </c>
      <c r="H31" s="10"/>
      <c r="I31" s="10">
        <v>4</v>
      </c>
      <c r="J31" s="10"/>
      <c r="K31" s="10">
        <v>3</v>
      </c>
      <c r="L31" s="10"/>
      <c r="M31" s="10"/>
      <c r="N31" s="10"/>
      <c r="O31" s="10">
        <v>1</v>
      </c>
      <c r="P31" s="10"/>
      <c r="Q31" s="12">
        <v>31</v>
      </c>
      <c r="R31" s="10" t="s">
        <v>26</v>
      </c>
      <c r="S31" s="10"/>
      <c r="T31" s="10">
        <v>1</v>
      </c>
      <c r="U31" s="10"/>
      <c r="V31" s="10">
        <v>1</v>
      </c>
      <c r="W31" s="10"/>
      <c r="X31" s="10">
        <v>3</v>
      </c>
      <c r="Y31" s="10"/>
      <c r="Z31" s="10">
        <v>2</v>
      </c>
      <c r="AA31" s="10"/>
      <c r="AB31" s="9">
        <v>8</v>
      </c>
      <c r="AC31" s="10"/>
      <c r="AD31" s="10">
        <v>3</v>
      </c>
      <c r="AE31" s="10"/>
      <c r="AF31" s="10"/>
    </row>
    <row r="32" spans="1:32" x14ac:dyDescent="0.25">
      <c r="A32" s="11">
        <v>22</v>
      </c>
      <c r="B32" s="10" t="s">
        <v>27</v>
      </c>
      <c r="C32" s="10">
        <v>5</v>
      </c>
      <c r="D32" s="10"/>
      <c r="E32" s="10">
        <v>16</v>
      </c>
      <c r="F32" s="10"/>
      <c r="G32" s="10">
        <v>20</v>
      </c>
      <c r="H32" s="10"/>
      <c r="I32" s="10">
        <v>22</v>
      </c>
      <c r="J32" s="10"/>
      <c r="K32" s="10">
        <v>21</v>
      </c>
      <c r="L32" s="10"/>
      <c r="M32" s="10">
        <v>2</v>
      </c>
      <c r="N32" s="10"/>
      <c r="O32" s="10">
        <v>12</v>
      </c>
      <c r="P32" s="10"/>
      <c r="Q32" s="12">
        <v>32</v>
      </c>
      <c r="R32" s="10" t="s">
        <v>27</v>
      </c>
      <c r="S32" s="10"/>
      <c r="T32" s="10">
        <v>6</v>
      </c>
      <c r="U32" s="10"/>
      <c r="V32" s="10">
        <v>4</v>
      </c>
      <c r="W32" s="10"/>
      <c r="X32" s="10">
        <v>5</v>
      </c>
      <c r="Y32" s="10"/>
      <c r="Z32" s="10">
        <v>6</v>
      </c>
      <c r="AA32" s="10"/>
      <c r="AB32" s="9">
        <v>8</v>
      </c>
      <c r="AC32" s="10"/>
      <c r="AD32" s="10">
        <v>2</v>
      </c>
      <c r="AE32" s="9"/>
      <c r="AF32" s="10"/>
    </row>
    <row r="33" spans="1:32" x14ac:dyDescent="0.25">
      <c r="A33" s="11">
        <v>23</v>
      </c>
      <c r="B33" s="10" t="s">
        <v>28</v>
      </c>
      <c r="C33" s="10">
        <v>4</v>
      </c>
      <c r="D33" s="10"/>
      <c r="E33" s="10">
        <v>2</v>
      </c>
      <c r="F33" s="10"/>
      <c r="G33" s="10">
        <v>2</v>
      </c>
      <c r="H33" s="10"/>
      <c r="I33" s="10">
        <v>1</v>
      </c>
      <c r="J33" s="10"/>
      <c r="K33" s="10">
        <v>1</v>
      </c>
      <c r="L33" s="10"/>
      <c r="M33" s="10">
        <v>5</v>
      </c>
      <c r="N33" s="10"/>
      <c r="O33" s="10"/>
      <c r="P33" s="10"/>
      <c r="Q33" s="12">
        <v>33</v>
      </c>
      <c r="R33" s="10" t="s">
        <v>28</v>
      </c>
      <c r="S33" s="10"/>
      <c r="T33" s="10">
        <v>1</v>
      </c>
      <c r="U33" s="10"/>
      <c r="V33" s="10">
        <v>1</v>
      </c>
      <c r="W33" s="10"/>
      <c r="X33" s="10">
        <v>1</v>
      </c>
      <c r="Y33" s="10"/>
      <c r="Z33" s="10"/>
      <c r="AA33" s="10"/>
      <c r="AB33" s="9"/>
      <c r="AC33" s="10"/>
      <c r="AD33" s="10"/>
      <c r="AE33" s="10"/>
      <c r="AF33" s="10"/>
    </row>
    <row r="34" spans="1:32" x14ac:dyDescent="0.25">
      <c r="A34" s="11">
        <v>24</v>
      </c>
      <c r="B34" s="10" t="s">
        <v>29</v>
      </c>
      <c r="C34" s="10">
        <v>1</v>
      </c>
      <c r="D34" s="10"/>
      <c r="E34" s="10">
        <v>1</v>
      </c>
      <c r="F34" s="10"/>
      <c r="G34" s="10">
        <v>4</v>
      </c>
      <c r="H34" s="10"/>
      <c r="I34" s="10">
        <v>1</v>
      </c>
      <c r="J34" s="10"/>
      <c r="K34" s="10">
        <v>1</v>
      </c>
      <c r="L34" s="10"/>
      <c r="M34" s="10">
        <v>5</v>
      </c>
      <c r="N34" s="10"/>
      <c r="O34" s="10">
        <v>3</v>
      </c>
      <c r="P34" s="10"/>
      <c r="Q34" s="12">
        <v>35</v>
      </c>
      <c r="R34" s="10" t="s">
        <v>29</v>
      </c>
      <c r="S34" s="10"/>
      <c r="T34" s="10">
        <v>2</v>
      </c>
      <c r="U34" s="10"/>
      <c r="V34" s="10">
        <v>6</v>
      </c>
      <c r="W34" s="10"/>
      <c r="X34" s="10">
        <v>2</v>
      </c>
      <c r="Y34" s="10"/>
      <c r="Z34" s="10"/>
      <c r="AA34" s="10"/>
      <c r="AB34" s="9"/>
      <c r="AC34" s="10"/>
      <c r="AD34" s="10">
        <v>3</v>
      </c>
      <c r="AE34" s="10"/>
    </row>
    <row r="35" spans="1:32" x14ac:dyDescent="0.25">
      <c r="A35" s="11">
        <v>25</v>
      </c>
      <c r="B35" s="10" t="s">
        <v>30</v>
      </c>
      <c r="C35" s="10">
        <v>7</v>
      </c>
      <c r="D35" s="10"/>
      <c r="E35" s="10">
        <v>11</v>
      </c>
      <c r="F35" s="10"/>
      <c r="G35" s="10">
        <v>27</v>
      </c>
      <c r="H35" s="10"/>
      <c r="I35" s="10">
        <v>13</v>
      </c>
      <c r="J35" s="10"/>
      <c r="K35" s="10">
        <v>9</v>
      </c>
      <c r="L35" s="10"/>
      <c r="M35" s="10">
        <v>21</v>
      </c>
      <c r="N35" s="10"/>
      <c r="O35" s="10">
        <v>7</v>
      </c>
      <c r="P35" s="10"/>
      <c r="Q35" s="12">
        <v>37</v>
      </c>
      <c r="R35" s="10" t="s">
        <v>30</v>
      </c>
      <c r="S35" s="10"/>
      <c r="T35" s="10">
        <v>14</v>
      </c>
      <c r="U35" s="10"/>
      <c r="V35" s="10">
        <v>20</v>
      </c>
      <c r="W35" s="10"/>
      <c r="X35" s="10">
        <v>11</v>
      </c>
      <c r="Y35" s="10"/>
      <c r="Z35" s="10">
        <v>16</v>
      </c>
      <c r="AA35" s="10"/>
      <c r="AB35" s="9">
        <v>15</v>
      </c>
      <c r="AC35" s="10"/>
      <c r="AD35" s="10">
        <v>13</v>
      </c>
      <c r="AE35" s="10"/>
      <c r="AF35" s="10"/>
    </row>
    <row r="36" spans="1:32" x14ac:dyDescent="0.25">
      <c r="A36" s="11">
        <v>26</v>
      </c>
      <c r="B36" s="10" t="s">
        <v>31</v>
      </c>
      <c r="C36" s="10">
        <v>8</v>
      </c>
      <c r="D36" s="10"/>
      <c r="E36" s="10">
        <v>7</v>
      </c>
      <c r="F36" s="10"/>
      <c r="G36" s="10">
        <v>10</v>
      </c>
      <c r="H36" s="10"/>
      <c r="I36" s="10">
        <v>18</v>
      </c>
      <c r="J36" s="10"/>
      <c r="K36" s="10">
        <v>12</v>
      </c>
      <c r="L36" s="10"/>
      <c r="M36" s="10">
        <v>19</v>
      </c>
      <c r="N36" s="10"/>
      <c r="O36" s="10">
        <v>10</v>
      </c>
      <c r="P36" s="10"/>
      <c r="Q36" s="12">
        <v>40</v>
      </c>
      <c r="R36" s="10" t="s">
        <v>31</v>
      </c>
      <c r="S36" s="10"/>
      <c r="T36" s="10">
        <v>2</v>
      </c>
      <c r="U36" s="10"/>
      <c r="V36" s="10">
        <v>5</v>
      </c>
      <c r="W36" s="10"/>
      <c r="X36" s="10">
        <v>4</v>
      </c>
      <c r="Y36" s="10"/>
      <c r="Z36" s="10">
        <v>5</v>
      </c>
      <c r="AA36" s="10"/>
      <c r="AB36" s="9">
        <v>6</v>
      </c>
      <c r="AC36" s="10"/>
      <c r="AD36" s="10">
        <v>3</v>
      </c>
      <c r="AE36" s="9"/>
      <c r="AF36" s="10"/>
    </row>
    <row r="37" spans="1:32" x14ac:dyDescent="0.25">
      <c r="A37" s="11">
        <v>27</v>
      </c>
      <c r="B37" s="10" t="s">
        <v>32</v>
      </c>
      <c r="C37" s="10">
        <v>3</v>
      </c>
      <c r="D37" s="10"/>
      <c r="E37" s="10"/>
      <c r="F37" s="10"/>
      <c r="G37" s="10">
        <v>1</v>
      </c>
      <c r="H37" s="10"/>
      <c r="I37" s="10"/>
      <c r="J37" s="10"/>
      <c r="K37" s="10">
        <v>2</v>
      </c>
      <c r="L37" s="10"/>
      <c r="M37" s="10"/>
      <c r="N37" s="10"/>
      <c r="O37" s="10"/>
      <c r="P37" s="10"/>
      <c r="Q37" s="10"/>
      <c r="R37" s="10" t="s">
        <v>32</v>
      </c>
      <c r="S37" s="10"/>
      <c r="T37" s="10"/>
      <c r="U37" s="10"/>
      <c r="V37" s="10">
        <v>1</v>
      </c>
      <c r="W37" s="10"/>
      <c r="X37" s="10">
        <v>1</v>
      </c>
      <c r="Y37" s="10"/>
      <c r="Z37" s="10">
        <v>2</v>
      </c>
      <c r="AA37" s="10"/>
      <c r="AB37" s="9"/>
      <c r="AC37" s="10"/>
      <c r="AD37" s="10">
        <v>1</v>
      </c>
    </row>
    <row r="38" spans="1:32" x14ac:dyDescent="0.25">
      <c r="B38" s="10"/>
      <c r="C38" s="29"/>
      <c r="D38" s="10"/>
      <c r="E38" s="2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9"/>
      <c r="AC38" s="10"/>
      <c r="AD38" s="10"/>
      <c r="AE38" s="10"/>
      <c r="AF38" s="10"/>
    </row>
    <row r="39" spans="1:32" x14ac:dyDescent="0.25">
      <c r="B39" s="7" t="s">
        <v>33</v>
      </c>
      <c r="C39" s="30"/>
      <c r="D39" s="7"/>
      <c r="E39" s="30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 t="s">
        <v>33</v>
      </c>
      <c r="S39" s="7"/>
      <c r="T39" s="7"/>
      <c r="U39" s="7"/>
      <c r="V39" s="7"/>
      <c r="W39" s="7"/>
      <c r="X39" s="7"/>
      <c r="Y39" s="7"/>
      <c r="Z39" s="7"/>
      <c r="AA39" s="7"/>
      <c r="AB39" s="9"/>
      <c r="AC39" s="7"/>
      <c r="AD39" s="10"/>
      <c r="AE39" s="10"/>
    </row>
    <row r="40" spans="1:32" x14ac:dyDescent="0.25">
      <c r="B40" s="10" t="s">
        <v>34</v>
      </c>
      <c r="C40" s="9">
        <v>36</v>
      </c>
      <c r="D40" s="10"/>
      <c r="E40" s="9">
        <v>50</v>
      </c>
      <c r="F40" s="10"/>
      <c r="G40" s="10">
        <v>104</v>
      </c>
      <c r="H40" s="10"/>
      <c r="I40" s="10">
        <v>117</v>
      </c>
      <c r="J40" s="10"/>
      <c r="K40" s="10">
        <v>85</v>
      </c>
      <c r="L40" s="10"/>
      <c r="M40" s="10"/>
      <c r="N40" s="10"/>
      <c r="O40" s="10">
        <v>73</v>
      </c>
      <c r="P40" s="10"/>
      <c r="Q40" s="10"/>
      <c r="R40" s="10" t="s">
        <v>34</v>
      </c>
      <c r="S40" s="10"/>
      <c r="T40" s="10">
        <v>74</v>
      </c>
      <c r="U40" s="10"/>
      <c r="V40" s="10">
        <v>90</v>
      </c>
      <c r="W40" s="10"/>
      <c r="X40" s="10">
        <v>83</v>
      </c>
      <c r="Y40" s="10"/>
      <c r="Z40" s="10">
        <v>56</v>
      </c>
      <c r="AA40" s="10"/>
      <c r="AB40" s="10">
        <v>77</v>
      </c>
      <c r="AC40" s="10"/>
      <c r="AD40" s="10">
        <v>29</v>
      </c>
      <c r="AE40" s="10"/>
    </row>
    <row r="41" spans="1:32" x14ac:dyDescent="0.25">
      <c r="B41" s="10" t="s">
        <v>35</v>
      </c>
      <c r="C41" s="9">
        <v>22</v>
      </c>
      <c r="D41" s="10"/>
      <c r="E41" s="9">
        <v>16</v>
      </c>
      <c r="F41" s="10"/>
      <c r="G41" s="10">
        <v>37</v>
      </c>
      <c r="H41" s="10"/>
      <c r="I41" s="10">
        <v>28</v>
      </c>
      <c r="J41" s="10"/>
      <c r="K41" s="10">
        <v>23</v>
      </c>
      <c r="L41" s="10"/>
      <c r="M41" s="10"/>
      <c r="N41" s="10"/>
      <c r="O41" s="10">
        <v>14</v>
      </c>
      <c r="P41" s="10"/>
      <c r="Q41" s="10"/>
      <c r="R41" s="10" t="s">
        <v>35</v>
      </c>
      <c r="S41" s="10"/>
      <c r="T41" s="10">
        <v>18</v>
      </c>
      <c r="U41" s="10"/>
      <c r="V41" s="10">
        <v>14</v>
      </c>
      <c r="W41" s="10"/>
      <c r="X41" s="10">
        <v>10</v>
      </c>
      <c r="Y41" s="10"/>
      <c r="Z41" s="10">
        <v>9</v>
      </c>
      <c r="AA41" s="10"/>
      <c r="AB41" s="10">
        <v>13</v>
      </c>
      <c r="AC41" s="10"/>
      <c r="AD41" s="10">
        <v>8</v>
      </c>
      <c r="AE41" s="10"/>
    </row>
    <row r="42" spans="1:32" x14ac:dyDescent="0.25">
      <c r="B42" s="10" t="s">
        <v>36</v>
      </c>
      <c r="C42" s="9">
        <v>15</v>
      </c>
      <c r="D42" s="10"/>
      <c r="E42" s="9">
        <v>5</v>
      </c>
      <c r="F42" s="10"/>
      <c r="G42" s="10">
        <v>27</v>
      </c>
      <c r="H42" s="10"/>
      <c r="I42" s="10">
        <v>9</v>
      </c>
      <c r="J42" s="10"/>
      <c r="K42" s="10">
        <v>8</v>
      </c>
      <c r="L42" s="10"/>
      <c r="M42" s="10"/>
      <c r="N42" s="10"/>
      <c r="O42" s="10">
        <v>19</v>
      </c>
      <c r="P42" s="10"/>
      <c r="Q42" s="10"/>
      <c r="R42" s="10" t="s">
        <v>36</v>
      </c>
      <c r="S42" s="10"/>
      <c r="T42" s="10">
        <v>22</v>
      </c>
      <c r="U42" s="10"/>
      <c r="V42" s="10">
        <v>12</v>
      </c>
      <c r="W42" s="10"/>
      <c r="X42" s="10">
        <v>12</v>
      </c>
      <c r="Y42" s="10"/>
      <c r="Z42" s="10">
        <v>5</v>
      </c>
      <c r="AA42" s="10"/>
      <c r="AB42" s="10">
        <v>12</v>
      </c>
      <c r="AC42" s="10"/>
      <c r="AD42" s="10">
        <v>15</v>
      </c>
      <c r="AE42" s="10"/>
    </row>
    <row r="43" spans="1:32" x14ac:dyDescent="0.25">
      <c r="B43" s="10" t="s">
        <v>37</v>
      </c>
      <c r="C43" s="29"/>
      <c r="D43" s="10"/>
      <c r="E43" s="29"/>
      <c r="F43" s="10"/>
      <c r="G43" s="10"/>
      <c r="H43" s="10"/>
      <c r="I43" s="10"/>
      <c r="J43" s="10"/>
      <c r="K43" s="10">
        <v>1</v>
      </c>
      <c r="L43" s="10"/>
      <c r="M43" s="10"/>
      <c r="N43" s="10"/>
      <c r="O43" s="10"/>
      <c r="P43" s="10"/>
      <c r="Q43" s="10"/>
      <c r="R43" s="10" t="s">
        <v>37</v>
      </c>
      <c r="S43" s="10"/>
      <c r="T43" s="10"/>
      <c r="U43" s="10"/>
      <c r="V43" s="10"/>
      <c r="W43" s="10"/>
      <c r="X43" s="10"/>
      <c r="Y43" s="10"/>
      <c r="Z43" s="10">
        <v>1</v>
      </c>
      <c r="AA43" s="10"/>
      <c r="AB43" s="10">
        <v>1</v>
      </c>
      <c r="AC43" s="10"/>
      <c r="AD43" s="10"/>
      <c r="AE43" s="10"/>
    </row>
    <row r="44" spans="1:32" x14ac:dyDescent="0.25">
      <c r="B44" s="10"/>
      <c r="C44" s="29"/>
      <c r="D44" s="10"/>
      <c r="E44" s="2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9"/>
      <c r="AC44" s="10"/>
      <c r="AD44" s="10"/>
      <c r="AE44" s="10"/>
    </row>
    <row r="45" spans="1:32" x14ac:dyDescent="0.25">
      <c r="B45" s="7" t="s">
        <v>38</v>
      </c>
      <c r="C45" s="30"/>
      <c r="D45" s="7"/>
      <c r="E45" s="30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 t="s">
        <v>38</v>
      </c>
      <c r="S45" s="7"/>
      <c r="T45" s="7"/>
      <c r="U45" s="7"/>
      <c r="V45" s="7"/>
      <c r="W45" s="7"/>
      <c r="X45" s="7"/>
      <c r="Y45" s="7"/>
      <c r="Z45" s="7"/>
      <c r="AA45" s="7"/>
      <c r="AB45" s="9"/>
      <c r="AC45" s="7"/>
      <c r="AD45" s="10"/>
      <c r="AE45" s="10"/>
    </row>
    <row r="46" spans="1:32" x14ac:dyDescent="0.25">
      <c r="B46" s="10" t="s">
        <v>39</v>
      </c>
      <c r="C46" s="9">
        <v>32</v>
      </c>
      <c r="D46" s="10"/>
      <c r="E46" s="9">
        <v>34</v>
      </c>
      <c r="F46" s="10"/>
      <c r="G46" s="10">
        <v>83</v>
      </c>
      <c r="H46" s="10"/>
      <c r="I46" s="10">
        <v>93</v>
      </c>
      <c r="J46" s="10"/>
      <c r="K46" s="10">
        <v>74</v>
      </c>
      <c r="L46" s="10"/>
      <c r="M46" s="10"/>
      <c r="N46" s="10"/>
      <c r="O46" s="10">
        <v>70</v>
      </c>
      <c r="P46" s="10"/>
      <c r="Q46" s="10"/>
      <c r="R46" s="10" t="s">
        <v>39</v>
      </c>
      <c r="S46" s="10"/>
      <c r="T46" s="10">
        <v>77</v>
      </c>
      <c r="U46" s="10"/>
      <c r="V46" s="10">
        <v>84</v>
      </c>
      <c r="W46" s="10"/>
      <c r="X46" s="10">
        <v>71</v>
      </c>
      <c r="Y46" s="10"/>
      <c r="Z46" s="10">
        <v>51</v>
      </c>
      <c r="AA46" s="10"/>
      <c r="AB46" s="9">
        <v>69</v>
      </c>
      <c r="AC46" s="10"/>
      <c r="AD46" s="10">
        <v>33</v>
      </c>
      <c r="AE46" s="10"/>
    </row>
    <row r="47" spans="1:32" x14ac:dyDescent="0.25">
      <c r="B47" s="10" t="s">
        <v>40</v>
      </c>
      <c r="C47" s="9">
        <v>41</v>
      </c>
      <c r="D47" s="10"/>
      <c r="E47" s="9">
        <v>36</v>
      </c>
      <c r="F47" s="10"/>
      <c r="G47" s="10">
        <v>85</v>
      </c>
      <c r="H47" s="10"/>
      <c r="I47" s="10">
        <v>61</v>
      </c>
      <c r="J47" s="10"/>
      <c r="K47" s="10">
        <v>43</v>
      </c>
      <c r="L47" s="10"/>
      <c r="M47" s="10"/>
      <c r="N47" s="10"/>
      <c r="O47" s="10">
        <v>36</v>
      </c>
      <c r="P47" s="10"/>
      <c r="Q47" s="10"/>
      <c r="R47" s="10" t="s">
        <v>40</v>
      </c>
      <c r="S47" s="10"/>
      <c r="T47" s="10">
        <v>36</v>
      </c>
      <c r="U47" s="10"/>
      <c r="V47" s="10">
        <v>32</v>
      </c>
      <c r="W47" s="10"/>
      <c r="X47" s="10">
        <v>34</v>
      </c>
      <c r="Y47" s="10"/>
      <c r="Z47" s="10">
        <v>20</v>
      </c>
      <c r="AA47" s="10"/>
      <c r="AB47" s="9">
        <v>33</v>
      </c>
      <c r="AC47" s="10"/>
      <c r="AD47" s="10">
        <v>19</v>
      </c>
      <c r="AE47" s="10"/>
    </row>
    <row r="48" spans="1:32" x14ac:dyDescent="0.25">
      <c r="B48" s="10" t="s">
        <v>41</v>
      </c>
      <c r="C48" s="9"/>
      <c r="D48" s="10"/>
      <c r="E48" s="9">
        <v>1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 t="s">
        <v>41</v>
      </c>
      <c r="S48" s="10"/>
      <c r="T48" s="10">
        <v>1</v>
      </c>
      <c r="U48" s="10"/>
      <c r="V48" s="10"/>
      <c r="W48" s="10"/>
      <c r="X48" s="10"/>
      <c r="Y48" s="10"/>
      <c r="Z48" s="10"/>
      <c r="AA48" s="10"/>
      <c r="AB48" s="9">
        <v>1</v>
      </c>
      <c r="AC48" s="10"/>
      <c r="AD48" s="10"/>
      <c r="AE48" s="10"/>
    </row>
    <row r="49" spans="2:32" x14ac:dyDescent="0.25">
      <c r="B49" s="10"/>
      <c r="C49" s="29"/>
      <c r="D49" s="10"/>
      <c r="E49" s="29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9"/>
      <c r="AC49" s="10"/>
      <c r="AD49" s="10"/>
      <c r="AE49" s="10"/>
    </row>
    <row r="50" spans="2:32" x14ac:dyDescent="0.25">
      <c r="B50" s="7" t="s">
        <v>42</v>
      </c>
      <c r="C50" s="30"/>
      <c r="D50" s="7"/>
      <c r="E50" s="30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 t="s">
        <v>42</v>
      </c>
      <c r="S50" s="7"/>
      <c r="T50" s="7"/>
      <c r="U50" s="7"/>
      <c r="V50" s="7"/>
      <c r="W50" s="7"/>
      <c r="X50" s="7"/>
      <c r="Y50" s="7"/>
      <c r="Z50" s="7"/>
      <c r="AA50" s="7"/>
      <c r="AB50" s="13"/>
      <c r="AC50" s="7"/>
      <c r="AD50" s="13"/>
      <c r="AE50" s="10"/>
    </row>
    <row r="51" spans="2:32" x14ac:dyDescent="0.25">
      <c r="B51" s="10" t="s">
        <v>39</v>
      </c>
      <c r="C51" s="9">
        <v>3</v>
      </c>
      <c r="D51" s="10"/>
      <c r="E51" s="9">
        <v>4</v>
      </c>
      <c r="F51" s="10"/>
      <c r="G51" s="10">
        <v>13</v>
      </c>
      <c r="H51" s="10"/>
      <c r="I51" s="10">
        <v>16</v>
      </c>
      <c r="J51" s="10"/>
      <c r="K51" s="10">
        <v>13</v>
      </c>
      <c r="L51" s="10"/>
      <c r="M51" s="10"/>
      <c r="N51" s="10"/>
      <c r="O51" s="10">
        <v>12</v>
      </c>
      <c r="P51" s="10"/>
      <c r="Q51" s="10"/>
      <c r="R51" s="10" t="s">
        <v>39</v>
      </c>
      <c r="S51" s="10"/>
      <c r="T51" s="10">
        <v>20</v>
      </c>
      <c r="U51" s="10"/>
      <c r="V51" s="10">
        <v>17</v>
      </c>
      <c r="W51" s="10"/>
      <c r="X51" s="10">
        <v>17</v>
      </c>
      <c r="Y51" s="10"/>
      <c r="Z51" s="10">
        <v>7</v>
      </c>
      <c r="AA51" s="10"/>
      <c r="AB51" s="10">
        <v>11</v>
      </c>
      <c r="AC51" s="10"/>
      <c r="AD51" s="10">
        <v>4</v>
      </c>
      <c r="AE51" s="10"/>
    </row>
    <row r="52" spans="2:32" x14ac:dyDescent="0.25">
      <c r="B52" s="10" t="s">
        <v>40</v>
      </c>
      <c r="C52" s="9">
        <v>5</v>
      </c>
      <c r="D52" s="10"/>
      <c r="E52" s="9">
        <v>3</v>
      </c>
      <c r="F52" s="10"/>
      <c r="G52" s="10">
        <v>19</v>
      </c>
      <c r="H52" s="10"/>
      <c r="I52" s="10">
        <v>7</v>
      </c>
      <c r="J52" s="10"/>
      <c r="K52" s="10">
        <v>6</v>
      </c>
      <c r="L52" s="10"/>
      <c r="M52" s="10"/>
      <c r="N52" s="10"/>
      <c r="O52" s="10">
        <v>5</v>
      </c>
      <c r="P52" s="10"/>
      <c r="Q52" s="10"/>
      <c r="R52" s="10" t="s">
        <v>40</v>
      </c>
      <c r="S52" s="10"/>
      <c r="T52" s="10">
        <v>3</v>
      </c>
      <c r="U52" s="10"/>
      <c r="V52" s="10">
        <v>6</v>
      </c>
      <c r="W52" s="10"/>
      <c r="X52" s="10">
        <v>4</v>
      </c>
      <c r="Y52" s="10"/>
      <c r="Z52" s="10">
        <v>3</v>
      </c>
      <c r="AA52" s="10"/>
      <c r="AB52" s="10">
        <v>6</v>
      </c>
      <c r="AC52" s="10"/>
      <c r="AD52" s="10">
        <v>0</v>
      </c>
      <c r="AE52" s="10"/>
    </row>
    <row r="53" spans="2:32" x14ac:dyDescent="0.25">
      <c r="B53" s="14"/>
      <c r="C53" s="31"/>
      <c r="D53" s="14"/>
      <c r="E53" s="31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5"/>
    </row>
    <row r="54" spans="2:32" s="11" customFormat="1" ht="15.75" x14ac:dyDescent="0.25">
      <c r="B54" s="16" t="s">
        <v>1</v>
      </c>
      <c r="C54" s="28"/>
      <c r="D54" s="16"/>
      <c r="E54" s="28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/>
      <c r="R54" s="16" t="s">
        <v>1</v>
      </c>
      <c r="S54" s="16"/>
      <c r="T54" s="16"/>
      <c r="U54" s="16"/>
      <c r="V54" s="17"/>
      <c r="W54" s="17"/>
      <c r="X54" s="16"/>
      <c r="Y54" s="16"/>
      <c r="Z54" s="17"/>
      <c r="AA54" s="16"/>
      <c r="AB54" s="17"/>
      <c r="AC54" s="16"/>
      <c r="AD54" s="17"/>
      <c r="AE54" s="17"/>
      <c r="AF54" s="17"/>
    </row>
    <row r="55" spans="2:32" s="11" customFormat="1" ht="15.75" x14ac:dyDescent="0.25">
      <c r="B55" s="16" t="s">
        <v>2</v>
      </c>
      <c r="C55" s="28"/>
      <c r="D55" s="16"/>
      <c r="E55" s="28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/>
      <c r="R55" s="16" t="s">
        <v>2</v>
      </c>
      <c r="S55" s="16"/>
      <c r="T55" s="16"/>
      <c r="U55" s="16"/>
      <c r="V55" s="17"/>
      <c r="W55" s="17"/>
      <c r="X55" s="16"/>
      <c r="Y55" s="16"/>
      <c r="Z55" s="17"/>
      <c r="AA55" s="16"/>
      <c r="AB55" s="17"/>
      <c r="AC55" s="16"/>
      <c r="AD55" s="17"/>
      <c r="AE55" s="17"/>
      <c r="AF55" s="17"/>
    </row>
    <row r="56" spans="2:32" s="11" customFormat="1" ht="15.75" x14ac:dyDescent="0.25">
      <c r="B56" s="16"/>
      <c r="C56" s="28"/>
      <c r="D56" s="16"/>
      <c r="E56" s="28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7"/>
      <c r="AE56" s="17"/>
      <c r="AF56" s="17"/>
    </row>
    <row r="57" spans="2:32" s="11" customFormat="1" ht="15.75" x14ac:dyDescent="0.25">
      <c r="B57" s="16"/>
      <c r="C57" s="16">
        <v>2021</v>
      </c>
      <c r="D57" s="16"/>
      <c r="E57" s="16">
        <v>2020</v>
      </c>
      <c r="F57" s="16"/>
      <c r="G57" s="16">
        <v>2019</v>
      </c>
      <c r="H57" s="16"/>
      <c r="I57" s="16">
        <v>2018</v>
      </c>
      <c r="J57" s="16"/>
      <c r="K57" s="16">
        <v>2017</v>
      </c>
      <c r="L57" s="16"/>
      <c r="M57" s="16">
        <v>2016</v>
      </c>
      <c r="N57" s="16"/>
      <c r="O57" s="16">
        <v>2015</v>
      </c>
      <c r="P57" s="16"/>
      <c r="Q57" s="16"/>
      <c r="R57" s="16"/>
      <c r="S57" s="16"/>
      <c r="T57" s="16">
        <v>2014</v>
      </c>
      <c r="U57" s="16"/>
      <c r="V57" s="16">
        <v>2013</v>
      </c>
      <c r="W57" s="16"/>
      <c r="X57" s="16">
        <v>2012</v>
      </c>
      <c r="Y57" s="16"/>
      <c r="Z57" s="16">
        <v>2011</v>
      </c>
      <c r="AA57" s="16"/>
      <c r="AB57" s="16">
        <v>2010</v>
      </c>
      <c r="AC57" s="16"/>
      <c r="AD57" s="16">
        <v>2009</v>
      </c>
      <c r="AE57" s="17"/>
      <c r="AF57" s="17"/>
    </row>
    <row r="58" spans="2:32" s="11" customFormat="1" ht="15.75" x14ac:dyDescent="0.25">
      <c r="B58" s="18" t="s">
        <v>3</v>
      </c>
      <c r="C58" s="16">
        <v>73</v>
      </c>
      <c r="D58" s="18"/>
      <c r="E58" s="16">
        <v>71</v>
      </c>
      <c r="F58" s="18"/>
      <c r="G58" s="16">
        <v>168</v>
      </c>
      <c r="H58" s="18"/>
      <c r="I58" s="16">
        <v>154</v>
      </c>
      <c r="J58" s="18"/>
      <c r="K58" s="18">
        <v>115</v>
      </c>
      <c r="L58" s="18"/>
      <c r="M58" s="18">
        <v>110</v>
      </c>
      <c r="N58" s="18"/>
      <c r="O58" s="18">
        <v>106</v>
      </c>
      <c r="P58" s="18"/>
      <c r="Q58" s="18"/>
      <c r="R58" s="18" t="s">
        <v>3</v>
      </c>
      <c r="S58" s="18"/>
      <c r="T58" s="18">
        <v>114</v>
      </c>
      <c r="U58" s="18"/>
      <c r="V58" s="18">
        <v>116</v>
      </c>
      <c r="W58" s="18"/>
      <c r="X58" s="18">
        <v>105</v>
      </c>
      <c r="Y58" s="18"/>
      <c r="Z58" s="18">
        <v>71</v>
      </c>
      <c r="AA58" s="18"/>
      <c r="AB58" s="18">
        <v>103</v>
      </c>
      <c r="AC58" s="18"/>
      <c r="AD58" s="18">
        <v>52</v>
      </c>
      <c r="AE58" s="19"/>
      <c r="AF58" s="19"/>
    </row>
    <row r="59" spans="2:32" s="11" customFormat="1" ht="15.75" x14ac:dyDescent="0.25">
      <c r="B59" s="18" t="s">
        <v>4</v>
      </c>
      <c r="C59" s="16">
        <v>27</v>
      </c>
      <c r="D59" s="18"/>
      <c r="E59" s="16">
        <v>26</v>
      </c>
      <c r="F59" s="18"/>
      <c r="G59" s="16">
        <v>38</v>
      </c>
      <c r="H59" s="18"/>
      <c r="I59" s="16">
        <v>41</v>
      </c>
      <c r="J59" s="18"/>
      <c r="K59" s="18">
        <v>38</v>
      </c>
      <c r="L59" s="18"/>
      <c r="M59" s="18">
        <v>29</v>
      </c>
      <c r="N59" s="18"/>
      <c r="O59" s="18">
        <v>30</v>
      </c>
      <c r="P59" s="18"/>
      <c r="Q59" s="18"/>
      <c r="R59" s="18" t="s">
        <v>4</v>
      </c>
      <c r="S59" s="18"/>
      <c r="T59" s="18">
        <v>38</v>
      </c>
      <c r="U59" s="18"/>
      <c r="V59" s="18">
        <v>36</v>
      </c>
      <c r="W59" s="18"/>
      <c r="X59" s="18">
        <v>37</v>
      </c>
      <c r="Y59" s="18"/>
      <c r="Z59" s="18">
        <v>28</v>
      </c>
      <c r="AA59" s="18"/>
      <c r="AB59" s="18">
        <v>27</v>
      </c>
      <c r="AC59" s="18"/>
      <c r="AD59" s="18">
        <v>16</v>
      </c>
      <c r="AE59" s="19"/>
      <c r="AF59" s="19"/>
    </row>
    <row r="60" spans="2:32" s="11" customFormat="1" ht="15.75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7"/>
      <c r="AC60" s="16"/>
      <c r="AD60" s="17"/>
      <c r="AE60" s="17"/>
      <c r="AF60" s="17"/>
    </row>
    <row r="61" spans="2:32" s="11" customFormat="1" ht="12.75" x14ac:dyDescent="0.2">
      <c r="B61" s="20" t="s">
        <v>5</v>
      </c>
      <c r="C61" s="21">
        <v>73</v>
      </c>
      <c r="D61" s="20"/>
      <c r="E61" s="21">
        <v>71</v>
      </c>
      <c r="F61" s="20"/>
      <c r="G61" s="21">
        <v>168</v>
      </c>
      <c r="H61" s="20"/>
      <c r="I61" s="21">
        <v>154</v>
      </c>
      <c r="J61" s="20"/>
      <c r="K61" s="21">
        <v>115</v>
      </c>
      <c r="L61" s="20"/>
      <c r="M61" s="21">
        <v>110</v>
      </c>
      <c r="N61" s="20"/>
      <c r="O61" s="21">
        <v>106</v>
      </c>
      <c r="P61" s="20"/>
      <c r="Q61" s="21"/>
      <c r="R61" s="20" t="s">
        <v>5</v>
      </c>
      <c r="S61" s="20"/>
      <c r="T61" s="21">
        <v>114</v>
      </c>
      <c r="U61" s="20"/>
      <c r="V61" s="21">
        <v>116</v>
      </c>
      <c r="W61" s="21"/>
      <c r="X61" s="21">
        <v>105</v>
      </c>
      <c r="Y61" s="20"/>
      <c r="Z61" s="21">
        <v>71</v>
      </c>
      <c r="AA61" s="20"/>
      <c r="AB61" s="21">
        <v>103</v>
      </c>
      <c r="AC61" s="20"/>
      <c r="AD61" s="21">
        <v>52</v>
      </c>
      <c r="AE61" s="12"/>
      <c r="AF61" s="12"/>
    </row>
    <row r="62" spans="2:32" x14ac:dyDescent="0.25">
      <c r="B62" s="10" t="s">
        <v>43</v>
      </c>
      <c r="C62" s="29"/>
      <c r="D62" s="10"/>
      <c r="E62" s="29"/>
      <c r="F62" s="10"/>
      <c r="G62" s="10">
        <v>1</v>
      </c>
      <c r="H62" s="10"/>
      <c r="I62" s="10"/>
      <c r="J62" s="10"/>
      <c r="K62" s="10"/>
      <c r="L62" s="10"/>
      <c r="M62" s="10"/>
      <c r="N62" s="10"/>
      <c r="O62" s="10"/>
      <c r="P62" s="10"/>
      <c r="Q62" s="22"/>
      <c r="R62" s="10" t="s">
        <v>43</v>
      </c>
      <c r="S62" s="10"/>
      <c r="T62" s="10">
        <v>1</v>
      </c>
      <c r="U62" s="10"/>
      <c r="V62" s="22"/>
      <c r="W62" s="22"/>
      <c r="X62" s="22"/>
      <c r="Y62" s="10"/>
      <c r="Z62" s="22"/>
      <c r="AA62" s="10"/>
      <c r="AB62" s="22"/>
      <c r="AC62" s="10"/>
      <c r="AD62" s="22"/>
      <c r="AE62" s="9"/>
      <c r="AF62" s="9"/>
    </row>
    <row r="63" spans="2:32" x14ac:dyDescent="0.25">
      <c r="B63" s="10" t="s">
        <v>44</v>
      </c>
      <c r="C63" s="29"/>
      <c r="D63" s="10"/>
      <c r="E63" s="29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 t="s">
        <v>44</v>
      </c>
      <c r="S63" s="10"/>
      <c r="T63" s="10"/>
      <c r="U63" s="10"/>
      <c r="V63" s="10">
        <v>1</v>
      </c>
      <c r="W63" s="10"/>
      <c r="X63" s="10"/>
      <c r="Y63" s="10"/>
      <c r="Z63" s="10">
        <v>1</v>
      </c>
      <c r="AA63" s="10"/>
      <c r="AB63" s="9"/>
      <c r="AC63" s="10"/>
      <c r="AD63" s="10"/>
      <c r="AE63" s="10"/>
      <c r="AF63" s="10"/>
    </row>
    <row r="64" spans="2:32" x14ac:dyDescent="0.25">
      <c r="B64" s="10" t="s">
        <v>45</v>
      </c>
      <c r="C64" s="29"/>
      <c r="D64" s="10"/>
      <c r="E64" s="29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 t="s">
        <v>45</v>
      </c>
      <c r="S64" s="10"/>
      <c r="T64" s="10"/>
      <c r="U64" s="10"/>
      <c r="V64" s="10"/>
      <c r="W64" s="10"/>
      <c r="X64" s="10"/>
      <c r="Y64" s="10"/>
      <c r="Z64" s="9"/>
      <c r="AA64" s="10"/>
      <c r="AB64" s="9">
        <v>1</v>
      </c>
      <c r="AC64" s="10"/>
      <c r="AD64" s="9"/>
      <c r="AE64" s="9"/>
      <c r="AF64" s="10"/>
    </row>
    <row r="65" spans="1:32" x14ac:dyDescent="0.25">
      <c r="A65" s="11"/>
      <c r="B65" s="10" t="s">
        <v>46</v>
      </c>
      <c r="C65" s="10"/>
      <c r="D65" s="10"/>
      <c r="E65" s="10">
        <v>1</v>
      </c>
      <c r="F65" s="10"/>
      <c r="G65" s="10"/>
      <c r="H65" s="10"/>
      <c r="I65" s="10">
        <v>1</v>
      </c>
      <c r="J65" s="10"/>
      <c r="K65" s="10">
        <v>1</v>
      </c>
      <c r="L65" s="10"/>
      <c r="M65" s="10"/>
      <c r="N65" s="10"/>
      <c r="O65" s="10"/>
      <c r="P65" s="10"/>
      <c r="Q65" s="12">
        <v>1</v>
      </c>
      <c r="R65" s="10" t="s">
        <v>46</v>
      </c>
      <c r="S65" s="10"/>
      <c r="T65" s="10"/>
      <c r="U65" s="10"/>
      <c r="V65" s="10">
        <v>2</v>
      </c>
      <c r="W65" s="10"/>
      <c r="X65" s="10">
        <v>1</v>
      </c>
      <c r="Y65" s="10"/>
      <c r="Z65" s="9"/>
      <c r="AA65" s="10"/>
      <c r="AB65" s="9"/>
      <c r="AC65" s="10"/>
      <c r="AD65" s="9"/>
      <c r="AE65" s="9"/>
      <c r="AF65" s="10"/>
    </row>
    <row r="66" spans="1:32" x14ac:dyDescent="0.25">
      <c r="A66" s="11"/>
      <c r="B66" s="10" t="s">
        <v>47</v>
      </c>
      <c r="C66" s="29"/>
      <c r="D66" s="10"/>
      <c r="E66" s="29"/>
      <c r="F66" s="10"/>
      <c r="G66" s="10">
        <v>1</v>
      </c>
      <c r="H66" s="10"/>
      <c r="I66" s="10"/>
      <c r="J66" s="10"/>
      <c r="K66" s="10"/>
      <c r="L66" s="10"/>
      <c r="M66" s="10"/>
      <c r="N66" s="10"/>
      <c r="O66" s="10"/>
      <c r="P66" s="10"/>
      <c r="Q66" s="12"/>
      <c r="R66" s="10"/>
      <c r="S66" s="10"/>
      <c r="T66" s="10"/>
      <c r="U66" s="10"/>
      <c r="V66" s="10"/>
      <c r="W66" s="10"/>
      <c r="X66" s="10"/>
      <c r="Y66" s="10"/>
      <c r="Z66" s="9"/>
      <c r="AA66" s="10"/>
      <c r="AB66" s="9"/>
      <c r="AC66" s="10"/>
      <c r="AD66" s="9"/>
      <c r="AE66" s="9"/>
      <c r="AF66" s="10"/>
    </row>
    <row r="67" spans="1:32" x14ac:dyDescent="0.25">
      <c r="A67" s="11"/>
      <c r="B67" s="10" t="s">
        <v>48</v>
      </c>
      <c r="C67" s="10"/>
      <c r="D67" s="10"/>
      <c r="E67" s="10">
        <v>1</v>
      </c>
      <c r="F67" s="10"/>
      <c r="G67" s="10">
        <v>1</v>
      </c>
      <c r="H67" s="10"/>
      <c r="I67" s="10">
        <v>2</v>
      </c>
      <c r="J67" s="10"/>
      <c r="K67" s="10">
        <v>1</v>
      </c>
      <c r="L67" s="10"/>
      <c r="M67" s="10">
        <v>2</v>
      </c>
      <c r="N67" s="10"/>
      <c r="O67" s="10"/>
      <c r="P67" s="10"/>
      <c r="Q67" s="12">
        <v>2</v>
      </c>
      <c r="R67" s="10" t="s">
        <v>48</v>
      </c>
      <c r="S67" s="10"/>
      <c r="T67" s="10"/>
      <c r="U67" s="10"/>
      <c r="V67" s="10"/>
      <c r="W67" s="10"/>
      <c r="X67" s="10"/>
      <c r="Y67" s="10"/>
      <c r="Z67" s="10"/>
      <c r="AA67" s="10"/>
      <c r="AB67" s="9">
        <v>3</v>
      </c>
      <c r="AC67" s="10"/>
      <c r="AD67" s="10"/>
      <c r="AE67" s="9"/>
      <c r="AF67" s="9"/>
    </row>
    <row r="68" spans="1:32" x14ac:dyDescent="0.25">
      <c r="A68" s="11"/>
      <c r="B68" s="10" t="s">
        <v>49</v>
      </c>
      <c r="C68" s="29"/>
      <c r="D68" s="10"/>
      <c r="E68" s="29"/>
      <c r="F68" s="10"/>
      <c r="G68" s="10"/>
      <c r="H68" s="10"/>
      <c r="I68" s="10"/>
      <c r="J68" s="10"/>
      <c r="K68" s="10">
        <v>1</v>
      </c>
      <c r="L68" s="10"/>
      <c r="M68" s="10"/>
      <c r="N68" s="10"/>
      <c r="O68" s="10"/>
      <c r="P68" s="10"/>
      <c r="Q68" s="12"/>
      <c r="R68" s="10" t="s">
        <v>49</v>
      </c>
      <c r="S68" s="10"/>
      <c r="T68" s="10"/>
      <c r="U68" s="10"/>
      <c r="V68" s="10"/>
      <c r="W68" s="10"/>
      <c r="X68" s="10">
        <v>1</v>
      </c>
      <c r="Y68" s="10"/>
      <c r="Z68" s="10"/>
      <c r="AA68" s="10"/>
      <c r="AB68" s="9"/>
      <c r="AC68" s="10"/>
      <c r="AD68" s="10">
        <v>6</v>
      </c>
      <c r="AE68" s="9"/>
      <c r="AF68" s="9"/>
    </row>
    <row r="69" spans="1:32" x14ac:dyDescent="0.25">
      <c r="A69" s="11"/>
      <c r="B69" s="10" t="s">
        <v>50</v>
      </c>
      <c r="C69" s="29"/>
      <c r="D69" s="10"/>
      <c r="E69" s="29"/>
      <c r="F69" s="10"/>
      <c r="G69" s="10"/>
      <c r="H69" s="10"/>
      <c r="I69" s="10">
        <v>1</v>
      </c>
      <c r="J69" s="10"/>
      <c r="K69" s="10">
        <v>1</v>
      </c>
      <c r="L69" s="10"/>
      <c r="M69" s="10">
        <v>1</v>
      </c>
      <c r="N69" s="10"/>
      <c r="O69" s="10">
        <v>1</v>
      </c>
      <c r="P69" s="10"/>
      <c r="Q69" s="12">
        <v>3</v>
      </c>
      <c r="R69" s="10" t="s">
        <v>50</v>
      </c>
      <c r="S69" s="10"/>
      <c r="T69" s="10">
        <v>3</v>
      </c>
      <c r="U69" s="10"/>
      <c r="V69" s="10"/>
      <c r="W69" s="10"/>
      <c r="X69" s="10"/>
      <c r="Y69" s="10"/>
      <c r="Z69" s="10"/>
      <c r="AA69" s="10"/>
      <c r="AB69" s="9"/>
      <c r="AC69" s="10"/>
      <c r="AD69" s="10"/>
      <c r="AE69" s="9"/>
      <c r="AF69" s="9"/>
    </row>
    <row r="70" spans="1:32" x14ac:dyDescent="0.25">
      <c r="A70" s="11"/>
      <c r="B70" s="10" t="s">
        <v>51</v>
      </c>
      <c r="C70" s="29"/>
      <c r="D70" s="10"/>
      <c r="E70" s="29"/>
      <c r="F70" s="10"/>
      <c r="G70" s="10">
        <v>2</v>
      </c>
      <c r="H70" s="10"/>
      <c r="I70" s="10"/>
      <c r="J70" s="10"/>
      <c r="K70" s="10">
        <v>1</v>
      </c>
      <c r="L70" s="10"/>
      <c r="M70" s="10"/>
      <c r="N70" s="10"/>
      <c r="O70" s="10"/>
      <c r="P70" s="10"/>
      <c r="Q70" s="12"/>
      <c r="R70" s="10" t="s">
        <v>51</v>
      </c>
      <c r="S70" s="10"/>
      <c r="T70" s="10">
        <v>4</v>
      </c>
      <c r="U70" s="10"/>
      <c r="V70" s="10"/>
      <c r="W70" s="10"/>
      <c r="X70" s="10">
        <v>1</v>
      </c>
      <c r="Y70" s="10"/>
      <c r="Z70" s="9"/>
      <c r="AA70" s="10"/>
      <c r="AB70" s="9">
        <v>1</v>
      </c>
      <c r="AC70" s="10"/>
      <c r="AD70" s="9"/>
      <c r="AE70" s="10"/>
      <c r="AF70" s="10"/>
    </row>
    <row r="71" spans="1:32" x14ac:dyDescent="0.25">
      <c r="B71" s="10" t="s">
        <v>52</v>
      </c>
      <c r="C71" s="29"/>
      <c r="D71" s="10"/>
      <c r="E71" s="29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 t="s">
        <v>52</v>
      </c>
      <c r="S71" s="10"/>
      <c r="T71" s="10"/>
      <c r="U71" s="10"/>
      <c r="V71" s="10"/>
      <c r="W71" s="10"/>
      <c r="X71" s="10"/>
      <c r="Y71" s="10"/>
      <c r="Z71" s="10"/>
      <c r="AA71" s="10"/>
      <c r="AB71" s="9"/>
      <c r="AC71" s="10"/>
      <c r="AD71" s="10">
        <v>2</v>
      </c>
      <c r="AE71" s="9"/>
      <c r="AF71" s="9"/>
    </row>
    <row r="72" spans="1:32" x14ac:dyDescent="0.25">
      <c r="B72" s="10" t="s">
        <v>53</v>
      </c>
      <c r="C72" s="29"/>
      <c r="D72" s="10"/>
      <c r="E72" s="29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 t="s">
        <v>53</v>
      </c>
      <c r="S72" s="10"/>
      <c r="T72" s="10">
        <v>1</v>
      </c>
      <c r="U72" s="10"/>
      <c r="V72" s="10"/>
      <c r="W72" s="10"/>
      <c r="X72" s="10"/>
      <c r="Y72" s="10"/>
      <c r="Z72" s="10"/>
      <c r="AA72" s="10"/>
      <c r="AB72" s="9"/>
      <c r="AC72" s="10"/>
      <c r="AD72" s="10"/>
      <c r="AE72" s="10"/>
      <c r="AF72" s="10"/>
    </row>
    <row r="73" spans="1:32" x14ac:dyDescent="0.25">
      <c r="B73" s="10" t="s">
        <v>54</v>
      </c>
      <c r="C73" s="29"/>
      <c r="D73" s="10"/>
      <c r="E73" s="29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 t="s">
        <v>54</v>
      </c>
      <c r="S73" s="10"/>
      <c r="T73" s="10"/>
      <c r="U73" s="10"/>
      <c r="V73" s="10"/>
      <c r="W73" s="10"/>
      <c r="X73" s="10"/>
      <c r="Y73" s="10"/>
      <c r="Z73" s="10"/>
      <c r="AA73" s="10"/>
      <c r="AB73" s="10">
        <v>2</v>
      </c>
      <c r="AC73" s="10"/>
      <c r="AD73" s="10"/>
      <c r="AE73" s="9"/>
      <c r="AF73" s="9"/>
    </row>
    <row r="74" spans="1:32" x14ac:dyDescent="0.25">
      <c r="B74" s="10" t="s">
        <v>55</v>
      </c>
      <c r="C74" s="29"/>
      <c r="D74" s="10"/>
      <c r="E74" s="29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 t="s">
        <v>55</v>
      </c>
      <c r="S74" s="10"/>
      <c r="T74" s="10"/>
      <c r="U74" s="10"/>
      <c r="V74" s="10"/>
      <c r="W74" s="10"/>
      <c r="X74" s="10"/>
      <c r="Y74" s="10"/>
      <c r="Z74" s="9"/>
      <c r="AA74" s="10"/>
      <c r="AB74" s="9">
        <v>1</v>
      </c>
      <c r="AC74" s="10"/>
      <c r="AD74" s="9"/>
      <c r="AE74" s="9"/>
      <c r="AF74" s="9"/>
    </row>
    <row r="75" spans="1:32" x14ac:dyDescent="0.25">
      <c r="A75" s="11"/>
      <c r="B75" s="10" t="s">
        <v>56</v>
      </c>
      <c r="C75" s="29"/>
      <c r="D75" s="10"/>
      <c r="E75" s="29"/>
      <c r="F75" s="10"/>
      <c r="G75" s="10"/>
      <c r="H75" s="10"/>
      <c r="I75" s="10">
        <v>1</v>
      </c>
      <c r="J75" s="10"/>
      <c r="K75" s="10"/>
      <c r="L75" s="10"/>
      <c r="M75" s="10">
        <v>1</v>
      </c>
      <c r="N75" s="10"/>
      <c r="O75" s="10">
        <v>2</v>
      </c>
      <c r="P75" s="10"/>
      <c r="Q75" s="12">
        <v>7</v>
      </c>
      <c r="R75" s="10" t="s">
        <v>56</v>
      </c>
      <c r="S75" s="10"/>
      <c r="T75" s="10"/>
      <c r="U75" s="10"/>
      <c r="V75" s="10"/>
      <c r="W75" s="10"/>
      <c r="X75" s="10">
        <v>1</v>
      </c>
      <c r="Y75" s="10"/>
      <c r="Z75" s="9"/>
      <c r="AA75" s="10"/>
      <c r="AB75" s="9">
        <v>1</v>
      </c>
      <c r="AC75" s="10"/>
      <c r="AD75" s="9"/>
      <c r="AE75" s="10"/>
      <c r="AF75" s="10"/>
    </row>
    <row r="76" spans="1:32" x14ac:dyDescent="0.25">
      <c r="A76" s="11"/>
      <c r="B76" s="10" t="s">
        <v>57</v>
      </c>
      <c r="C76" s="29"/>
      <c r="D76" s="10"/>
      <c r="E76" s="29"/>
      <c r="F76" s="10"/>
      <c r="G76" s="10">
        <v>1</v>
      </c>
      <c r="H76" s="10"/>
      <c r="I76" s="10"/>
      <c r="J76" s="10"/>
      <c r="K76" s="10"/>
      <c r="L76" s="10"/>
      <c r="M76" s="10"/>
      <c r="N76" s="10"/>
      <c r="O76" s="10"/>
      <c r="P76" s="10"/>
      <c r="Q76" s="12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9"/>
      <c r="AC76" s="10"/>
      <c r="AD76" s="10"/>
      <c r="AE76" s="10"/>
      <c r="AF76" s="10"/>
    </row>
    <row r="77" spans="1:32" x14ac:dyDescent="0.25">
      <c r="A77" s="11"/>
      <c r="B77" s="10" t="s">
        <v>58</v>
      </c>
      <c r="C77" s="29"/>
      <c r="D77" s="10"/>
      <c r="E77" s="29"/>
      <c r="F77" s="10"/>
      <c r="G77" s="10">
        <v>1</v>
      </c>
      <c r="H77" s="10"/>
      <c r="I77" s="10"/>
      <c r="J77" s="10"/>
      <c r="K77" s="10">
        <v>1</v>
      </c>
      <c r="L77" s="10"/>
      <c r="M77" s="10"/>
      <c r="N77" s="10"/>
      <c r="O77" s="10"/>
      <c r="P77" s="10"/>
      <c r="Q77" s="12"/>
      <c r="R77" s="10" t="s">
        <v>59</v>
      </c>
      <c r="S77" s="10"/>
      <c r="T77" s="10"/>
      <c r="U77" s="10"/>
      <c r="V77" s="10"/>
      <c r="W77" s="10"/>
      <c r="AE77" s="9"/>
      <c r="AF77" s="10"/>
    </row>
    <row r="78" spans="1:32" x14ac:dyDescent="0.25">
      <c r="B78" s="10" t="s">
        <v>60</v>
      </c>
      <c r="C78" s="29"/>
      <c r="D78" s="10"/>
      <c r="E78" s="29"/>
      <c r="F78" s="10"/>
      <c r="G78" s="10"/>
      <c r="H78" s="10"/>
      <c r="I78" s="10"/>
      <c r="J78" s="10"/>
      <c r="K78" s="10"/>
      <c r="L78" s="10"/>
      <c r="M78" s="10"/>
      <c r="N78" s="10"/>
      <c r="O78" s="10">
        <v>1</v>
      </c>
      <c r="P78" s="10"/>
      <c r="Q78" s="10"/>
      <c r="R78" s="10" t="s">
        <v>60</v>
      </c>
      <c r="S78" s="10"/>
      <c r="T78" s="10"/>
      <c r="U78" s="10"/>
      <c r="V78" s="10"/>
      <c r="W78" s="10"/>
      <c r="X78" s="10">
        <v>1</v>
      </c>
      <c r="Y78" s="10"/>
      <c r="Z78" s="10"/>
      <c r="AA78" s="10"/>
      <c r="AB78" s="9"/>
      <c r="AC78" s="10"/>
      <c r="AD78" s="10"/>
      <c r="AE78" s="9"/>
      <c r="AF78" s="9"/>
    </row>
    <row r="79" spans="1:32" x14ac:dyDescent="0.25">
      <c r="A79" s="11"/>
      <c r="B79" s="10" t="s">
        <v>61</v>
      </c>
      <c r="C79" s="10"/>
      <c r="D79" s="10"/>
      <c r="E79" s="10"/>
      <c r="F79" s="10"/>
      <c r="G79" s="10">
        <v>5</v>
      </c>
      <c r="H79" s="10"/>
      <c r="I79" s="10">
        <v>1</v>
      </c>
      <c r="J79" s="10"/>
      <c r="K79" s="10"/>
      <c r="L79" s="10"/>
      <c r="M79" s="10">
        <v>1</v>
      </c>
      <c r="N79" s="10"/>
      <c r="O79" s="10"/>
      <c r="P79" s="10"/>
      <c r="Q79" s="12">
        <v>12</v>
      </c>
      <c r="R79" s="10" t="s">
        <v>61</v>
      </c>
      <c r="S79" s="10"/>
      <c r="T79" s="10"/>
      <c r="U79" s="10"/>
      <c r="V79" s="10">
        <v>1</v>
      </c>
      <c r="W79" s="10"/>
      <c r="X79" s="10">
        <v>2</v>
      </c>
      <c r="Y79" s="10"/>
      <c r="Z79" s="10"/>
      <c r="AA79" s="10"/>
      <c r="AB79" s="9"/>
      <c r="AC79" s="10"/>
      <c r="AD79" s="10"/>
      <c r="AE79" s="9"/>
      <c r="AF79" s="9"/>
    </row>
    <row r="80" spans="1:32" x14ac:dyDescent="0.25">
      <c r="A80" s="11"/>
      <c r="B80" s="10" t="s">
        <v>62</v>
      </c>
      <c r="C80" s="29"/>
      <c r="D80" s="10"/>
      <c r="E80" s="29"/>
      <c r="F80" s="10"/>
      <c r="G80" s="10"/>
      <c r="H80" s="10"/>
      <c r="I80" s="10">
        <v>1</v>
      </c>
      <c r="J80" s="10"/>
      <c r="K80" s="10">
        <v>2</v>
      </c>
      <c r="L80" s="10"/>
      <c r="M80" s="10"/>
      <c r="N80" s="10"/>
      <c r="O80" s="10"/>
      <c r="P80" s="10"/>
      <c r="Q80" s="12">
        <v>13</v>
      </c>
      <c r="R80" s="10" t="s">
        <v>62</v>
      </c>
      <c r="S80" s="10"/>
      <c r="T80" s="10">
        <v>7</v>
      </c>
      <c r="U80" s="10"/>
      <c r="V80" s="10">
        <v>1</v>
      </c>
      <c r="W80" s="10"/>
      <c r="X80" s="10">
        <v>2</v>
      </c>
      <c r="Y80" s="10"/>
      <c r="Z80" s="10"/>
      <c r="AA80" s="10"/>
      <c r="AB80" s="9"/>
      <c r="AC80" s="10"/>
      <c r="AD80" s="10"/>
      <c r="AE80" s="9"/>
      <c r="AF80" s="10"/>
    </row>
    <row r="81" spans="1:32" x14ac:dyDescent="0.25">
      <c r="B81" s="10" t="s">
        <v>63</v>
      </c>
      <c r="C81" s="29"/>
      <c r="D81" s="10"/>
      <c r="E81" s="29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 t="s">
        <v>63</v>
      </c>
      <c r="S81" s="10"/>
      <c r="T81" s="10">
        <v>4</v>
      </c>
      <c r="U81" s="10"/>
      <c r="V81" s="10">
        <v>1</v>
      </c>
      <c r="W81" s="10"/>
      <c r="X81" s="10">
        <v>1</v>
      </c>
      <c r="Y81" s="10"/>
      <c r="Z81" s="10">
        <v>1</v>
      </c>
      <c r="AA81" s="10"/>
      <c r="AB81" s="9"/>
      <c r="AC81" s="10"/>
      <c r="AD81" s="10"/>
      <c r="AE81" s="10"/>
      <c r="AF81" s="10"/>
    </row>
    <row r="82" spans="1:32" x14ac:dyDescent="0.25">
      <c r="A82" s="11"/>
      <c r="B82" s="10" t="s">
        <v>64</v>
      </c>
      <c r="C82" s="10"/>
      <c r="D82" s="10"/>
      <c r="E82" s="10"/>
      <c r="F82" s="10"/>
      <c r="G82" s="10">
        <v>1</v>
      </c>
      <c r="H82" s="10"/>
      <c r="I82" s="10"/>
      <c r="J82" s="10"/>
      <c r="K82" s="10"/>
      <c r="L82" s="10"/>
      <c r="M82" s="10"/>
      <c r="N82" s="10"/>
      <c r="O82" s="10"/>
      <c r="P82" s="10"/>
      <c r="Q82" s="12"/>
      <c r="R82" s="10"/>
      <c r="S82" s="10"/>
      <c r="T82" s="10"/>
      <c r="U82" s="10"/>
      <c r="V82" s="10"/>
      <c r="W82" s="10"/>
      <c r="X82" s="10"/>
      <c r="Y82" s="10"/>
      <c r="Z82" s="9"/>
      <c r="AA82" s="10"/>
      <c r="AB82" s="9"/>
      <c r="AC82" s="10"/>
      <c r="AD82" s="9"/>
      <c r="AE82" s="10"/>
      <c r="AF82" s="10"/>
    </row>
    <row r="83" spans="1:32" x14ac:dyDescent="0.25">
      <c r="A83" s="11"/>
      <c r="B83" s="10" t="s">
        <v>65</v>
      </c>
      <c r="C83" s="29"/>
      <c r="D83" s="10"/>
      <c r="E83" s="29"/>
      <c r="F83" s="10"/>
      <c r="G83" s="10"/>
      <c r="H83" s="10"/>
      <c r="I83" s="10">
        <v>2</v>
      </c>
      <c r="J83" s="10"/>
      <c r="K83" s="10">
        <v>1</v>
      </c>
      <c r="L83" s="10"/>
      <c r="M83" s="10">
        <v>1</v>
      </c>
      <c r="N83" s="10"/>
      <c r="O83" s="10"/>
      <c r="P83" s="10"/>
      <c r="Q83" s="12">
        <v>16</v>
      </c>
      <c r="R83" s="10" t="s">
        <v>65</v>
      </c>
      <c r="S83" s="10"/>
      <c r="T83" s="10">
        <v>1</v>
      </c>
      <c r="U83" s="10"/>
      <c r="V83" s="10">
        <v>1</v>
      </c>
      <c r="W83" s="10"/>
      <c r="X83" s="10"/>
      <c r="Y83" s="10"/>
      <c r="Z83" s="9">
        <v>1</v>
      </c>
      <c r="AA83" s="10"/>
      <c r="AB83" s="9">
        <v>1</v>
      </c>
      <c r="AC83" s="10"/>
      <c r="AD83" s="9"/>
      <c r="AE83" s="9"/>
      <c r="AF83" s="10"/>
    </row>
    <row r="84" spans="1:32" x14ac:dyDescent="0.25">
      <c r="B84" s="10" t="s">
        <v>66</v>
      </c>
      <c r="C84" s="29"/>
      <c r="D84" s="10"/>
      <c r="E84" s="29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 t="s">
        <v>67</v>
      </c>
      <c r="S84" s="10"/>
      <c r="T84" s="10">
        <v>2</v>
      </c>
      <c r="U84" s="10"/>
      <c r="V84" s="10"/>
      <c r="W84" s="10"/>
      <c r="X84" s="10"/>
      <c r="Y84" s="10"/>
      <c r="Z84" s="9"/>
      <c r="AA84" s="10"/>
      <c r="AB84" s="9"/>
      <c r="AC84" s="10"/>
      <c r="AD84" s="9"/>
      <c r="AE84" s="10"/>
      <c r="AF84" s="10"/>
    </row>
    <row r="85" spans="1:32" x14ac:dyDescent="0.25">
      <c r="B85" s="10" t="s">
        <v>68</v>
      </c>
      <c r="C85" s="29"/>
      <c r="D85" s="10"/>
      <c r="E85" s="29"/>
      <c r="F85" s="10"/>
      <c r="G85" s="10"/>
      <c r="H85" s="10"/>
      <c r="I85" s="10"/>
      <c r="J85" s="10"/>
      <c r="K85" s="10"/>
      <c r="L85" s="10"/>
      <c r="M85" s="10">
        <v>1</v>
      </c>
      <c r="N85" s="10"/>
      <c r="O85" s="10"/>
      <c r="P85" s="10"/>
      <c r="Q85" s="10"/>
      <c r="R85" s="10" t="s">
        <v>69</v>
      </c>
      <c r="S85" s="10"/>
      <c r="T85" s="10"/>
      <c r="U85" s="10"/>
      <c r="V85" s="10"/>
      <c r="W85" s="10"/>
      <c r="X85" s="10"/>
      <c r="Y85" s="10"/>
      <c r="Z85" s="9"/>
      <c r="AA85" s="10"/>
      <c r="AB85" s="9"/>
      <c r="AC85" s="10"/>
      <c r="AD85" s="9"/>
      <c r="AE85" s="9"/>
      <c r="AF85" s="10"/>
    </row>
    <row r="86" spans="1:32" x14ac:dyDescent="0.25">
      <c r="B86" s="10" t="s">
        <v>70</v>
      </c>
      <c r="C86" s="29"/>
      <c r="D86" s="10"/>
      <c r="E86" s="29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 t="s">
        <v>70</v>
      </c>
      <c r="S86" s="10"/>
      <c r="T86" s="10"/>
      <c r="U86" s="10"/>
      <c r="V86" s="10"/>
      <c r="W86" s="10"/>
      <c r="X86" s="10">
        <v>1</v>
      </c>
      <c r="Y86" s="10"/>
      <c r="Z86" s="10">
        <v>1</v>
      </c>
      <c r="AA86" s="10"/>
      <c r="AB86" s="9"/>
      <c r="AC86" s="10"/>
      <c r="AD86" s="10"/>
      <c r="AE86" s="9"/>
      <c r="AF86" s="9"/>
    </row>
    <row r="87" spans="1:32" x14ac:dyDescent="0.25">
      <c r="A87" s="11"/>
      <c r="B87" s="10" t="s">
        <v>71</v>
      </c>
      <c r="C87" s="10"/>
      <c r="D87" s="10"/>
      <c r="E87" s="10">
        <v>1</v>
      </c>
      <c r="F87" s="10"/>
      <c r="G87" s="10"/>
      <c r="H87" s="10"/>
      <c r="I87" s="10">
        <v>1</v>
      </c>
      <c r="J87" s="10"/>
      <c r="K87" s="10">
        <v>1</v>
      </c>
      <c r="L87" s="10"/>
      <c r="M87" s="10"/>
      <c r="N87" s="10"/>
      <c r="O87" s="10"/>
      <c r="P87" s="10"/>
      <c r="Q87" s="12">
        <v>20</v>
      </c>
      <c r="R87" s="10" t="s">
        <v>71</v>
      </c>
      <c r="S87" s="10"/>
      <c r="T87" s="10">
        <v>1</v>
      </c>
      <c r="U87" s="10"/>
      <c r="V87" s="10"/>
      <c r="W87" s="10"/>
      <c r="X87" s="10"/>
      <c r="Y87" s="10"/>
      <c r="Z87" s="10">
        <v>1</v>
      </c>
      <c r="AA87" s="10"/>
      <c r="AB87" s="9"/>
      <c r="AC87" s="10"/>
      <c r="AD87" s="10">
        <v>1</v>
      </c>
      <c r="AE87" s="9"/>
      <c r="AF87" s="10"/>
    </row>
    <row r="88" spans="1:32" x14ac:dyDescent="0.25">
      <c r="A88" s="11"/>
      <c r="B88" s="10" t="s">
        <v>72</v>
      </c>
      <c r="C88" s="29"/>
      <c r="D88" s="10"/>
      <c r="E88" s="29"/>
      <c r="F88" s="10"/>
      <c r="G88" s="10"/>
      <c r="H88" s="10"/>
      <c r="I88" s="10">
        <v>1</v>
      </c>
      <c r="J88" s="10"/>
      <c r="K88" s="10"/>
      <c r="L88" s="10"/>
      <c r="M88" s="10"/>
      <c r="N88" s="10"/>
      <c r="O88" s="10">
        <v>1</v>
      </c>
      <c r="P88" s="10"/>
      <c r="Q88" s="12">
        <v>21</v>
      </c>
      <c r="R88" s="10" t="s">
        <v>72</v>
      </c>
      <c r="S88" s="10"/>
      <c r="T88" s="10">
        <v>2</v>
      </c>
      <c r="U88" s="10"/>
      <c r="V88" s="10">
        <v>1</v>
      </c>
      <c r="W88" s="10"/>
      <c r="X88" s="10"/>
      <c r="Y88" s="10"/>
      <c r="Z88" s="9"/>
      <c r="AA88" s="10"/>
      <c r="AB88" s="9">
        <v>1</v>
      </c>
      <c r="AC88" s="10"/>
      <c r="AD88" s="9"/>
      <c r="AE88" s="10"/>
      <c r="AF88" s="10"/>
    </row>
    <row r="89" spans="1:32" x14ac:dyDescent="0.25">
      <c r="A89" s="11"/>
      <c r="B89" s="10" t="s">
        <v>73</v>
      </c>
      <c r="C89" s="10"/>
      <c r="D89" s="10"/>
      <c r="E89" s="10">
        <v>3</v>
      </c>
      <c r="F89" s="10"/>
      <c r="G89" s="10">
        <v>1</v>
      </c>
      <c r="H89" s="10"/>
      <c r="I89" s="10"/>
      <c r="J89" s="10"/>
      <c r="K89" s="10"/>
      <c r="L89" s="10"/>
      <c r="M89" s="10"/>
      <c r="N89" s="10"/>
      <c r="O89" s="10"/>
      <c r="P89" s="10"/>
      <c r="Q89" s="12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1:32" x14ac:dyDescent="0.25">
      <c r="B90" s="10" t="s">
        <v>74</v>
      </c>
      <c r="C90" s="29"/>
      <c r="D90" s="10"/>
      <c r="E90" s="29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 t="s">
        <v>74</v>
      </c>
      <c r="S90" s="10"/>
      <c r="T90" s="10"/>
      <c r="U90" s="10"/>
      <c r="V90" s="10">
        <v>1</v>
      </c>
      <c r="W90" s="10"/>
      <c r="X90" s="10"/>
      <c r="Y90" s="10"/>
      <c r="Z90" s="9"/>
      <c r="AA90" s="10"/>
      <c r="AB90" s="9"/>
      <c r="AC90" s="10"/>
      <c r="AD90" s="9"/>
      <c r="AE90" s="9"/>
      <c r="AF90" s="9"/>
    </row>
    <row r="91" spans="1:32" x14ac:dyDescent="0.25">
      <c r="A91" s="11"/>
      <c r="B91" s="10" t="s">
        <v>75</v>
      </c>
      <c r="C91" s="10"/>
      <c r="D91" s="10"/>
      <c r="E91" s="10">
        <v>1</v>
      </c>
      <c r="F91" s="10"/>
      <c r="G91" s="10">
        <v>1</v>
      </c>
      <c r="H91" s="10"/>
      <c r="I91" s="10"/>
      <c r="J91" s="10"/>
      <c r="K91" s="10"/>
      <c r="L91" s="10"/>
      <c r="M91" s="10">
        <v>2</v>
      </c>
      <c r="N91" s="10"/>
      <c r="O91" s="10"/>
      <c r="P91" s="10"/>
      <c r="Q91" s="10"/>
      <c r="R91" s="10" t="s">
        <v>75</v>
      </c>
      <c r="S91" s="10"/>
      <c r="T91" s="10"/>
      <c r="U91" s="10"/>
      <c r="V91" s="10"/>
      <c r="W91" s="10"/>
      <c r="X91" s="10"/>
      <c r="Y91" s="10"/>
      <c r="Z91" s="10">
        <v>2</v>
      </c>
      <c r="AA91" s="10"/>
      <c r="AB91" s="9"/>
      <c r="AC91" s="10"/>
      <c r="AD91" s="10"/>
      <c r="AE91" s="9"/>
      <c r="AF91" s="9"/>
    </row>
    <row r="92" spans="1:32" x14ac:dyDescent="0.25">
      <c r="B92" s="10" t="s">
        <v>76</v>
      </c>
      <c r="C92" s="29"/>
      <c r="D92" s="10"/>
      <c r="E92" s="29"/>
      <c r="F92" s="10"/>
      <c r="G92" s="10"/>
      <c r="H92" s="10"/>
      <c r="I92" s="10"/>
      <c r="J92" s="10"/>
      <c r="K92" s="10"/>
      <c r="L92" s="10"/>
      <c r="M92" s="10">
        <v>2</v>
      </c>
      <c r="N92" s="10"/>
      <c r="O92" s="10"/>
      <c r="P92" s="10"/>
      <c r="Q92" s="10"/>
      <c r="R92" s="10" t="s">
        <v>76</v>
      </c>
      <c r="S92" s="10"/>
      <c r="T92" s="10"/>
      <c r="U92" s="10"/>
      <c r="V92" s="10">
        <v>1</v>
      </c>
      <c r="W92" s="10"/>
      <c r="X92" s="10"/>
      <c r="Y92" s="10"/>
      <c r="Z92" s="10"/>
      <c r="AA92" s="10"/>
      <c r="AB92" s="9"/>
      <c r="AC92" s="10"/>
      <c r="AD92" s="10"/>
      <c r="AE92" s="9"/>
      <c r="AF92" s="9"/>
    </row>
    <row r="93" spans="1:32" x14ac:dyDescent="0.25">
      <c r="A93" s="11"/>
      <c r="B93" s="10" t="s">
        <v>77</v>
      </c>
      <c r="C93" s="10"/>
      <c r="D93" s="10"/>
      <c r="E93" s="10">
        <v>1</v>
      </c>
      <c r="F93" s="10"/>
      <c r="G93" s="10">
        <v>2</v>
      </c>
      <c r="H93" s="10"/>
      <c r="I93" s="10">
        <v>1</v>
      </c>
      <c r="J93" s="10"/>
      <c r="K93" s="10">
        <v>3</v>
      </c>
      <c r="L93" s="10"/>
      <c r="M93" s="10">
        <v>5</v>
      </c>
      <c r="N93" s="10"/>
      <c r="O93" s="10">
        <v>1</v>
      </c>
      <c r="P93" s="10"/>
      <c r="Q93" s="12">
        <v>22</v>
      </c>
      <c r="R93" s="10" t="s">
        <v>77</v>
      </c>
      <c r="S93" s="10"/>
      <c r="T93" s="10">
        <v>4</v>
      </c>
      <c r="U93" s="10"/>
      <c r="V93" s="10"/>
      <c r="W93" s="10"/>
      <c r="X93" s="10">
        <v>5</v>
      </c>
      <c r="Y93" s="10"/>
      <c r="Z93" s="10"/>
      <c r="AA93" s="10"/>
      <c r="AB93" s="10">
        <v>2</v>
      </c>
      <c r="AC93" s="10"/>
      <c r="AD93" s="10"/>
      <c r="AE93" s="10"/>
      <c r="AF93" s="10"/>
    </row>
    <row r="94" spans="1:32" x14ac:dyDescent="0.25">
      <c r="A94" s="11"/>
      <c r="B94" s="10" t="s">
        <v>78</v>
      </c>
      <c r="C94" s="10"/>
      <c r="D94" s="10"/>
      <c r="E94" s="10">
        <v>1</v>
      </c>
      <c r="F94" s="10"/>
      <c r="G94" s="10"/>
      <c r="H94" s="10"/>
      <c r="I94" s="10">
        <v>1</v>
      </c>
      <c r="J94" s="10"/>
      <c r="K94" s="10"/>
      <c r="L94" s="10"/>
      <c r="M94" s="10"/>
      <c r="N94" s="10"/>
      <c r="O94" s="10"/>
      <c r="P94" s="10"/>
      <c r="Q94" s="12">
        <v>23</v>
      </c>
      <c r="R94" s="10" t="s">
        <v>79</v>
      </c>
      <c r="S94" s="10"/>
      <c r="T94" s="10"/>
      <c r="U94" s="10"/>
      <c r="V94" s="10"/>
      <c r="W94" s="10"/>
      <c r="X94" s="10"/>
      <c r="Y94" s="10"/>
      <c r="Z94" s="10"/>
      <c r="AA94" s="10"/>
      <c r="AB94" s="9"/>
      <c r="AC94" s="10"/>
      <c r="AD94" s="10"/>
      <c r="AE94" s="10"/>
      <c r="AF94" s="10"/>
    </row>
    <row r="95" spans="1:32" x14ac:dyDescent="0.25">
      <c r="A95" s="11"/>
      <c r="B95" s="10" t="s">
        <v>22</v>
      </c>
      <c r="C95" s="10"/>
      <c r="D95" s="10"/>
      <c r="E95" s="10">
        <v>2</v>
      </c>
      <c r="F95" s="10"/>
      <c r="G95" s="10"/>
      <c r="H95" s="10"/>
      <c r="I95" s="10"/>
      <c r="J95" s="10"/>
      <c r="K95" s="10"/>
      <c r="L95" s="10"/>
      <c r="M95" s="10"/>
      <c r="N95" s="10"/>
      <c r="O95" s="10">
        <v>1</v>
      </c>
      <c r="P95" s="10"/>
      <c r="Q95" s="10"/>
      <c r="R95" s="10" t="s">
        <v>22</v>
      </c>
      <c r="S95" s="10"/>
      <c r="T95" s="10">
        <v>1</v>
      </c>
      <c r="U95" s="10"/>
      <c r="V95" s="10">
        <v>2</v>
      </c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 x14ac:dyDescent="0.25">
      <c r="A96" s="11"/>
      <c r="B96" s="10" t="s">
        <v>80</v>
      </c>
      <c r="C96" s="10"/>
      <c r="D96" s="10"/>
      <c r="E96" s="10"/>
      <c r="F96" s="10"/>
      <c r="G96" s="10">
        <v>1</v>
      </c>
      <c r="H96" s="10"/>
      <c r="I96" s="10"/>
      <c r="J96" s="10"/>
      <c r="K96" s="10"/>
      <c r="L96" s="10"/>
      <c r="M96" s="10"/>
      <c r="N96" s="10"/>
      <c r="O96" s="10"/>
      <c r="P96" s="10"/>
      <c r="Q96" s="12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1:32" x14ac:dyDescent="0.25">
      <c r="B97" s="10" t="s">
        <v>81</v>
      </c>
      <c r="C97" s="29"/>
      <c r="D97" s="10"/>
      <c r="E97" s="29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 t="s">
        <v>81</v>
      </c>
      <c r="S97" s="10"/>
      <c r="T97" s="10"/>
      <c r="U97" s="10"/>
      <c r="V97" s="10"/>
      <c r="W97" s="10"/>
      <c r="X97" s="10"/>
      <c r="Y97" s="10"/>
      <c r="Z97" s="10"/>
      <c r="AA97" s="10"/>
      <c r="AB97" s="9"/>
      <c r="AC97" s="10"/>
      <c r="AD97" s="10">
        <v>1</v>
      </c>
      <c r="AE97" s="9"/>
      <c r="AF97" s="9"/>
    </row>
    <row r="98" spans="1:32" x14ac:dyDescent="0.25">
      <c r="B98" s="10" t="s">
        <v>82</v>
      </c>
      <c r="C98" s="29"/>
      <c r="D98" s="10"/>
      <c r="E98" s="29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 t="s">
        <v>82</v>
      </c>
      <c r="S98" s="10"/>
      <c r="T98" s="10"/>
      <c r="U98" s="10"/>
      <c r="V98" s="10"/>
      <c r="W98" s="10"/>
      <c r="X98" s="10"/>
      <c r="Y98" s="10"/>
      <c r="Z98" s="10">
        <v>1</v>
      </c>
      <c r="AA98" s="10"/>
      <c r="AB98" s="9"/>
      <c r="AC98" s="10"/>
      <c r="AD98" s="10"/>
      <c r="AE98" s="9"/>
    </row>
    <row r="99" spans="1:32" x14ac:dyDescent="0.25">
      <c r="A99" s="11"/>
      <c r="B99" s="10" t="s">
        <v>83</v>
      </c>
      <c r="C99" s="29"/>
      <c r="D99" s="10"/>
      <c r="E99" s="29"/>
      <c r="F99" s="10"/>
      <c r="G99" s="10"/>
      <c r="H99" s="10"/>
      <c r="I99" s="10"/>
      <c r="J99" s="10"/>
      <c r="K99" s="10">
        <v>1</v>
      </c>
      <c r="L99" s="10"/>
      <c r="M99" s="10"/>
      <c r="N99" s="10"/>
      <c r="O99" s="10"/>
      <c r="P99" s="10"/>
      <c r="Q99" s="12"/>
      <c r="R99" s="10" t="s">
        <v>83</v>
      </c>
      <c r="S99" s="10"/>
      <c r="T99" s="10">
        <v>1</v>
      </c>
      <c r="U99" s="10"/>
      <c r="V99" s="10">
        <v>1</v>
      </c>
      <c r="W99" s="10"/>
      <c r="X99" s="10"/>
      <c r="Y99" s="10"/>
      <c r="Z99" s="10"/>
      <c r="AA99" s="10"/>
      <c r="AB99" s="9"/>
      <c r="AC99" s="10"/>
      <c r="AD99" s="10"/>
      <c r="AE99" s="9"/>
      <c r="AF99" s="10"/>
    </row>
    <row r="100" spans="1:32" x14ac:dyDescent="0.25">
      <c r="A100" s="11"/>
      <c r="B100" s="10" t="s">
        <v>84</v>
      </c>
      <c r="C100" s="29"/>
      <c r="D100" s="10"/>
      <c r="E100" s="29"/>
      <c r="F100" s="10"/>
      <c r="G100" s="10"/>
      <c r="H100" s="10"/>
      <c r="I100" s="10">
        <v>2</v>
      </c>
      <c r="J100" s="10"/>
      <c r="K100" s="10"/>
      <c r="L100" s="10"/>
      <c r="M100" s="10"/>
      <c r="N100" s="10"/>
      <c r="O100" s="10"/>
      <c r="P100" s="10"/>
      <c r="Q100" s="12">
        <v>25</v>
      </c>
      <c r="R100" s="10" t="s">
        <v>84</v>
      </c>
      <c r="S100" s="10"/>
      <c r="T100" s="10"/>
      <c r="U100" s="10"/>
      <c r="V100" s="10"/>
      <c r="W100" s="10"/>
      <c r="X100" s="10"/>
      <c r="Y100" s="10"/>
      <c r="Z100" s="10">
        <v>1</v>
      </c>
      <c r="AA100" s="10"/>
      <c r="AB100" s="9"/>
      <c r="AC100" s="10"/>
      <c r="AD100" s="10"/>
      <c r="AE100" s="9"/>
    </row>
    <row r="101" spans="1:32" x14ac:dyDescent="0.25">
      <c r="A101" s="11"/>
      <c r="B101" s="10" t="s">
        <v>85</v>
      </c>
      <c r="C101" s="29"/>
      <c r="D101" s="10"/>
      <c r="E101" s="29"/>
      <c r="F101" s="10"/>
      <c r="G101" s="10"/>
      <c r="H101" s="10"/>
      <c r="I101" s="10">
        <v>3</v>
      </c>
      <c r="J101" s="10"/>
      <c r="K101" s="10">
        <v>2</v>
      </c>
      <c r="L101" s="10"/>
      <c r="M101" s="10">
        <v>3</v>
      </c>
      <c r="N101" s="10"/>
      <c r="O101" s="10">
        <v>1</v>
      </c>
      <c r="P101" s="10"/>
      <c r="Q101" s="12">
        <v>26</v>
      </c>
      <c r="R101" s="10" t="s">
        <v>85</v>
      </c>
      <c r="S101" s="10"/>
      <c r="T101" s="10">
        <v>2</v>
      </c>
      <c r="U101" s="10"/>
      <c r="V101" s="10">
        <v>1</v>
      </c>
      <c r="W101" s="10"/>
      <c r="X101" s="10"/>
      <c r="Y101" s="10"/>
      <c r="Z101" s="10">
        <v>1</v>
      </c>
      <c r="AA101" s="10"/>
      <c r="AB101" s="9"/>
      <c r="AC101" s="10"/>
      <c r="AD101" s="10"/>
      <c r="AE101" s="9"/>
      <c r="AF101" s="10"/>
    </row>
    <row r="102" spans="1:32" x14ac:dyDescent="0.25">
      <c r="A102" s="11"/>
      <c r="B102" s="10" t="s">
        <v>86</v>
      </c>
      <c r="C102" s="10"/>
      <c r="D102" s="10"/>
      <c r="E102" s="10">
        <v>1</v>
      </c>
      <c r="F102" s="10"/>
      <c r="G102" s="10">
        <v>1</v>
      </c>
      <c r="H102" s="10"/>
      <c r="I102" s="10">
        <v>1</v>
      </c>
      <c r="J102" s="10"/>
      <c r="K102" s="10">
        <v>2</v>
      </c>
      <c r="L102" s="10"/>
      <c r="M102" s="10">
        <v>2</v>
      </c>
      <c r="N102" s="10"/>
      <c r="O102" s="10">
        <v>2</v>
      </c>
      <c r="P102" s="10"/>
      <c r="Q102" s="12">
        <v>28</v>
      </c>
      <c r="R102" s="10" t="s">
        <v>86</v>
      </c>
      <c r="S102" s="10"/>
      <c r="T102" s="10">
        <v>1</v>
      </c>
      <c r="U102" s="10"/>
      <c r="V102" s="10"/>
      <c r="W102" s="10"/>
      <c r="X102" s="10">
        <v>2</v>
      </c>
      <c r="Y102" s="10"/>
      <c r="Z102" s="10">
        <v>1</v>
      </c>
      <c r="AA102" s="10"/>
      <c r="AB102" s="10">
        <v>2</v>
      </c>
      <c r="AC102" s="10"/>
      <c r="AD102" s="10"/>
      <c r="AE102" s="9"/>
      <c r="AF102" s="10"/>
    </row>
    <row r="103" spans="1:32" x14ac:dyDescent="0.25">
      <c r="A103" s="11"/>
      <c r="B103" s="10" t="s">
        <v>87</v>
      </c>
      <c r="C103" s="29"/>
      <c r="D103" s="10"/>
      <c r="E103" s="29"/>
      <c r="F103" s="10"/>
      <c r="G103" s="10"/>
      <c r="H103" s="10"/>
      <c r="I103" s="10">
        <v>1</v>
      </c>
      <c r="J103" s="10"/>
      <c r="K103" s="10"/>
      <c r="L103" s="10"/>
      <c r="M103" s="10">
        <v>1</v>
      </c>
      <c r="N103" s="10"/>
      <c r="O103" s="10"/>
      <c r="P103" s="10"/>
      <c r="Q103" s="12">
        <v>29</v>
      </c>
      <c r="R103" s="10" t="s">
        <v>87</v>
      </c>
      <c r="S103" s="10"/>
      <c r="T103" s="10"/>
      <c r="U103" s="10"/>
      <c r="V103" s="10"/>
      <c r="W103" s="10"/>
      <c r="X103" s="10">
        <v>1</v>
      </c>
      <c r="Y103" s="10"/>
      <c r="Z103" s="10">
        <v>1</v>
      </c>
      <c r="AA103" s="10"/>
      <c r="AB103" s="9">
        <v>4</v>
      </c>
      <c r="AC103" s="10"/>
      <c r="AD103" s="10"/>
      <c r="AE103" s="9"/>
    </row>
    <row r="104" spans="1:32" x14ac:dyDescent="0.25">
      <c r="A104" s="11"/>
      <c r="B104" s="10" t="s">
        <v>88</v>
      </c>
      <c r="C104" s="10"/>
      <c r="D104" s="10"/>
      <c r="E104" s="10">
        <v>1</v>
      </c>
      <c r="F104" s="10"/>
      <c r="G104" s="10">
        <v>1</v>
      </c>
      <c r="H104" s="10"/>
      <c r="I104" s="10">
        <v>1</v>
      </c>
      <c r="J104" s="10"/>
      <c r="K104" s="10">
        <v>2</v>
      </c>
      <c r="L104" s="10"/>
      <c r="M104" s="10">
        <v>2</v>
      </c>
      <c r="N104" s="10"/>
      <c r="O104" s="10">
        <v>3</v>
      </c>
      <c r="P104" s="10"/>
      <c r="Q104" s="12">
        <v>30</v>
      </c>
      <c r="R104" s="10" t="s">
        <v>88</v>
      </c>
      <c r="S104" s="10"/>
      <c r="T104" s="10"/>
      <c r="U104" s="10"/>
      <c r="V104" s="10">
        <v>2</v>
      </c>
      <c r="W104" s="10"/>
      <c r="X104" s="10">
        <v>4</v>
      </c>
      <c r="Y104" s="10"/>
      <c r="Z104" s="10">
        <v>1</v>
      </c>
      <c r="AA104" s="10"/>
      <c r="AB104" s="9"/>
      <c r="AC104" s="10"/>
      <c r="AD104" s="10"/>
      <c r="AE104" s="10"/>
    </row>
    <row r="105" spans="1:32" x14ac:dyDescent="0.25">
      <c r="A105" s="11"/>
      <c r="B105" s="10" t="s">
        <v>89</v>
      </c>
      <c r="C105" s="10"/>
      <c r="D105" s="10"/>
      <c r="E105" s="10"/>
      <c r="F105" s="10"/>
      <c r="G105" s="10">
        <v>3</v>
      </c>
      <c r="H105" s="10"/>
      <c r="I105" s="10">
        <v>3</v>
      </c>
      <c r="J105" s="10"/>
      <c r="K105" s="10">
        <v>6</v>
      </c>
      <c r="L105" s="10"/>
      <c r="M105" s="10">
        <v>3</v>
      </c>
      <c r="N105" s="10"/>
      <c r="O105" s="10">
        <v>7</v>
      </c>
      <c r="P105" s="10"/>
      <c r="Q105" s="12">
        <v>34</v>
      </c>
      <c r="R105" s="10" t="s">
        <v>89</v>
      </c>
      <c r="S105" s="10"/>
      <c r="T105" s="10">
        <v>1</v>
      </c>
      <c r="U105" s="10"/>
      <c r="V105" s="10">
        <v>2</v>
      </c>
      <c r="W105" s="10"/>
      <c r="X105" s="10">
        <v>6</v>
      </c>
      <c r="Y105" s="10"/>
      <c r="Z105" s="10"/>
      <c r="AA105" s="10"/>
      <c r="AB105" s="9">
        <v>3</v>
      </c>
      <c r="AC105" s="10"/>
      <c r="AD105" s="10"/>
      <c r="AE105" s="10"/>
      <c r="AF105" s="10"/>
    </row>
    <row r="106" spans="1:32" x14ac:dyDescent="0.25">
      <c r="A106" s="11"/>
      <c r="B106" s="10" t="s">
        <v>90</v>
      </c>
      <c r="C106" s="10"/>
      <c r="D106" s="10"/>
      <c r="E106" s="10"/>
      <c r="F106" s="10"/>
      <c r="G106" s="10">
        <v>1</v>
      </c>
      <c r="H106" s="10"/>
      <c r="I106" s="10"/>
      <c r="J106" s="10"/>
      <c r="K106" s="10">
        <v>1</v>
      </c>
      <c r="L106" s="10"/>
      <c r="M106" s="10"/>
      <c r="N106" s="10"/>
      <c r="O106" s="10">
        <v>1</v>
      </c>
      <c r="P106" s="10"/>
      <c r="Q106" s="12"/>
      <c r="R106" s="10" t="s">
        <v>90</v>
      </c>
      <c r="S106" s="10"/>
      <c r="T106" s="10"/>
      <c r="U106" s="10"/>
      <c r="V106" s="10"/>
      <c r="W106" s="10"/>
      <c r="X106" s="10"/>
      <c r="Y106" s="10"/>
      <c r="Z106" s="10"/>
      <c r="AA106" s="10"/>
      <c r="AB106" s="9"/>
      <c r="AC106" s="10"/>
      <c r="AD106" s="10"/>
      <c r="AE106" s="10"/>
      <c r="AF106" s="10"/>
    </row>
    <row r="107" spans="1:32" x14ac:dyDescent="0.25">
      <c r="A107" s="11"/>
      <c r="B107" s="10" t="s">
        <v>91</v>
      </c>
      <c r="C107" s="10"/>
      <c r="D107" s="10"/>
      <c r="E107" s="10"/>
      <c r="F107" s="10"/>
      <c r="G107" s="10">
        <v>2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2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9"/>
      <c r="AC107" s="10"/>
      <c r="AD107" s="10"/>
      <c r="AE107" s="10"/>
      <c r="AF107" s="10"/>
    </row>
    <row r="108" spans="1:32" x14ac:dyDescent="0.25">
      <c r="B108" s="10" t="s">
        <v>92</v>
      </c>
      <c r="C108" s="29"/>
      <c r="D108" s="10"/>
      <c r="E108" s="29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 t="s">
        <v>92</v>
      </c>
      <c r="S108" s="10"/>
      <c r="T108" s="10"/>
      <c r="U108" s="10"/>
      <c r="V108" s="10"/>
      <c r="W108" s="10"/>
      <c r="X108" s="10">
        <v>1</v>
      </c>
      <c r="Y108" s="10"/>
      <c r="Z108" s="10"/>
      <c r="AA108" s="10"/>
      <c r="AB108" s="9"/>
      <c r="AC108" s="10"/>
      <c r="AD108" s="10"/>
      <c r="AE108" s="9"/>
    </row>
    <row r="109" spans="1:32" x14ac:dyDescent="0.25">
      <c r="A109" s="11"/>
      <c r="B109" s="10" t="s">
        <v>93</v>
      </c>
      <c r="C109" s="29"/>
      <c r="D109" s="10"/>
      <c r="E109" s="29"/>
      <c r="F109" s="10"/>
      <c r="G109" s="10"/>
      <c r="H109" s="10"/>
      <c r="I109" s="10">
        <v>3</v>
      </c>
      <c r="J109" s="10"/>
      <c r="K109" s="10"/>
      <c r="L109" s="10"/>
      <c r="M109" s="10">
        <v>6</v>
      </c>
      <c r="N109" s="10"/>
      <c r="O109" s="10">
        <v>3</v>
      </c>
      <c r="P109" s="10"/>
      <c r="Q109" s="12">
        <v>36</v>
      </c>
      <c r="R109" s="10" t="s">
        <v>93</v>
      </c>
      <c r="S109" s="10"/>
      <c r="T109" s="10">
        <v>1</v>
      </c>
      <c r="U109" s="10"/>
      <c r="V109" s="10">
        <v>1</v>
      </c>
      <c r="W109" s="10"/>
      <c r="X109" s="10">
        <v>2</v>
      </c>
      <c r="Y109" s="10"/>
      <c r="Z109" s="9"/>
      <c r="AA109" s="10"/>
      <c r="AB109" s="9">
        <v>1</v>
      </c>
      <c r="AC109" s="10"/>
      <c r="AD109" s="9"/>
      <c r="AE109" s="9"/>
      <c r="AF109" s="10"/>
    </row>
    <row r="110" spans="1:32" x14ac:dyDescent="0.25">
      <c r="A110" s="11"/>
      <c r="B110" s="10" t="s">
        <v>94</v>
      </c>
      <c r="C110" s="10"/>
      <c r="D110" s="10"/>
      <c r="E110" s="10"/>
      <c r="F110" s="10"/>
      <c r="G110" s="10">
        <v>2</v>
      </c>
      <c r="H110" s="10"/>
      <c r="I110" s="10">
        <v>1</v>
      </c>
      <c r="J110" s="10"/>
      <c r="K110" s="10">
        <v>1</v>
      </c>
      <c r="L110" s="10"/>
      <c r="M110" s="10"/>
      <c r="N110" s="10"/>
      <c r="O110" s="10"/>
      <c r="P110" s="10"/>
      <c r="Q110" s="12">
        <v>38</v>
      </c>
      <c r="R110" s="10" t="s">
        <v>94</v>
      </c>
      <c r="S110" s="10"/>
      <c r="T110" s="10">
        <v>1</v>
      </c>
      <c r="U110" s="10"/>
      <c r="V110" s="10">
        <v>2</v>
      </c>
      <c r="W110" s="10"/>
      <c r="X110" s="10">
        <v>1</v>
      </c>
      <c r="Y110" s="10"/>
      <c r="Z110" s="10">
        <v>2</v>
      </c>
      <c r="AA110" s="10"/>
      <c r="AB110" s="9"/>
      <c r="AC110" s="10"/>
      <c r="AD110" s="10"/>
      <c r="AE110" s="9"/>
      <c r="AF110" s="10"/>
    </row>
    <row r="111" spans="1:32" x14ac:dyDescent="0.25">
      <c r="A111" s="11"/>
      <c r="B111" s="10" t="s">
        <v>95</v>
      </c>
      <c r="C111" s="10"/>
      <c r="D111" s="10"/>
      <c r="E111" s="10"/>
      <c r="F111" s="10"/>
      <c r="G111" s="10">
        <v>7</v>
      </c>
      <c r="H111" s="10"/>
      <c r="I111" s="10">
        <v>4</v>
      </c>
      <c r="J111" s="10"/>
      <c r="K111" s="10">
        <v>1</v>
      </c>
      <c r="L111" s="10"/>
      <c r="M111" s="10"/>
      <c r="N111" s="10"/>
      <c r="O111" s="10">
        <v>4</v>
      </c>
      <c r="P111" s="10"/>
      <c r="Q111" s="12">
        <v>39</v>
      </c>
      <c r="R111" s="10" t="s">
        <v>95</v>
      </c>
      <c r="S111" s="10"/>
      <c r="T111" s="10">
        <v>4</v>
      </c>
      <c r="U111" s="10"/>
      <c r="V111" s="10">
        <v>5</v>
      </c>
      <c r="W111" s="10"/>
      <c r="X111" s="10">
        <v>7</v>
      </c>
      <c r="Y111" s="10"/>
      <c r="Z111" s="10"/>
      <c r="AA111" s="10"/>
      <c r="AB111" s="9"/>
      <c r="AC111" s="10"/>
      <c r="AD111" s="10"/>
      <c r="AE111" s="10"/>
      <c r="AF111" s="10"/>
    </row>
    <row r="112" spans="1:32" x14ac:dyDescent="0.25">
      <c r="B112" s="10" t="s">
        <v>96</v>
      </c>
      <c r="C112" s="29"/>
      <c r="D112" s="10"/>
      <c r="E112" s="29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 t="s">
        <v>96</v>
      </c>
      <c r="S112" s="10"/>
      <c r="T112" s="10"/>
      <c r="U112" s="10"/>
      <c r="V112" s="10">
        <v>1</v>
      </c>
      <c r="W112" s="10"/>
      <c r="X112" s="10"/>
      <c r="Y112" s="10"/>
      <c r="Z112" s="10"/>
      <c r="AA112" s="10"/>
      <c r="AB112" s="9"/>
      <c r="AC112" s="10"/>
      <c r="AD112" s="10"/>
      <c r="AE112" s="9"/>
    </row>
    <row r="113" spans="1:32" x14ac:dyDescent="0.25">
      <c r="A113" s="11"/>
      <c r="B113" s="10" t="s">
        <v>97</v>
      </c>
      <c r="C113" s="10"/>
      <c r="D113" s="10"/>
      <c r="E113" s="10"/>
      <c r="F113" s="10"/>
      <c r="G113" s="10">
        <v>1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2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9"/>
      <c r="AC113" s="10"/>
      <c r="AD113" s="10"/>
      <c r="AE113" s="9"/>
      <c r="AF113" s="10"/>
    </row>
    <row r="114" spans="1:32" x14ac:dyDescent="0.25">
      <c r="B114" s="10"/>
      <c r="C114" s="29"/>
      <c r="D114" s="10"/>
      <c r="E114" s="29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9"/>
      <c r="AC114" s="10"/>
      <c r="AD114" s="10"/>
      <c r="AE114" s="9"/>
    </row>
    <row r="115" spans="1:32" x14ac:dyDescent="0.25">
      <c r="B115" s="9"/>
      <c r="C115" s="29"/>
      <c r="D115" s="9"/>
      <c r="E115" s="2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32" x14ac:dyDescent="0.25">
      <c r="B116" s="23"/>
      <c r="C116" s="29"/>
      <c r="D116" s="23"/>
      <c r="E116" s="29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</row>
    <row r="117" spans="1:32" x14ac:dyDescent="0.25">
      <c r="B117" s="24"/>
      <c r="C117" s="29"/>
      <c r="D117" s="24"/>
      <c r="E117" s="29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</row>
    <row r="118" spans="1:32" x14ac:dyDescent="0.25">
      <c r="B118" s="10"/>
      <c r="C118" s="29"/>
      <c r="D118" s="10"/>
      <c r="E118" s="29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9"/>
      <c r="AE118" s="9"/>
    </row>
    <row r="119" spans="1:32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9"/>
      <c r="AE119" s="9"/>
    </row>
    <row r="120" spans="1:32" x14ac:dyDescent="0.25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32" x14ac:dyDescent="0.25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32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9"/>
      <c r="AE122" s="9"/>
    </row>
    <row r="123" spans="1:32" x14ac:dyDescent="0.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4"/>
      <c r="AE123" s="24"/>
    </row>
    <row r="124" spans="1:32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4"/>
      <c r="AE124" s="24"/>
    </row>
    <row r="125" spans="1:32" x14ac:dyDescent="0.25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pans="1:32" x14ac:dyDescent="0.25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pans="1:32" x14ac:dyDescent="0.25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pans="1:32" x14ac:dyDescent="0.25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10"/>
    </row>
    <row r="129" spans="2:3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9"/>
      <c r="AE129" s="24"/>
    </row>
    <row r="130" spans="2:31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</row>
    <row r="131" spans="2:31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9"/>
      <c r="AE131" s="9"/>
    </row>
    <row r="132" spans="2:31" x14ac:dyDescent="0.25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spans="2:31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9"/>
      <c r="AE133" s="9"/>
    </row>
    <row r="134" spans="2:31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9"/>
      <c r="AE134" s="9"/>
    </row>
    <row r="135" spans="2:31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9"/>
      <c r="AE135" s="9"/>
    </row>
    <row r="136" spans="2:31" x14ac:dyDescent="0.25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10"/>
      <c r="AE136" s="9"/>
    </row>
    <row r="137" spans="2:31" x14ac:dyDescent="0.25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10"/>
      <c r="AE137" s="9"/>
    </row>
    <row r="138" spans="2:3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2:31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</row>
    <row r="140" spans="2:31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</row>
    <row r="141" spans="2:31" x14ac:dyDescent="0.25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</row>
    <row r="142" spans="2:31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9"/>
      <c r="AE142" s="9"/>
    </row>
    <row r="143" spans="2:31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9"/>
      <c r="AE143" s="9"/>
    </row>
    <row r="144" spans="2:31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pans="2:31" x14ac:dyDescent="0.25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</row>
    <row r="146" spans="2:31" x14ac:dyDescent="0.25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</row>
    <row r="147" spans="2:31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</row>
    <row r="148" spans="2:31" x14ac:dyDescent="0.25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</row>
    <row r="149" spans="2:31" x14ac:dyDescent="0.25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</row>
    <row r="150" spans="2:31" x14ac:dyDescent="0.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4"/>
      <c r="AE150" s="24"/>
    </row>
    <row r="151" spans="2:31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</row>
    <row r="152" spans="2:3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</row>
    <row r="153" spans="2:31" x14ac:dyDescent="0.25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</row>
    <row r="154" spans="2:31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</row>
    <row r="155" spans="2:31" x14ac:dyDescent="0.25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</row>
    <row r="156" spans="2:3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</row>
    <row r="157" spans="2:3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3"/>
      <c r="AE157" s="24"/>
    </row>
    <row r="158" spans="2:31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</row>
    <row r="160" spans="2:31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3"/>
      <c r="AE160" s="3"/>
    </row>
    <row r="161" spans="2:31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3"/>
      <c r="AE161" s="3"/>
    </row>
    <row r="162" spans="2:31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3"/>
      <c r="AE162" s="3"/>
    </row>
    <row r="166" spans="2:31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3"/>
      <c r="AE166" s="3"/>
    </row>
    <row r="167" spans="2:31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3"/>
      <c r="AE167" s="3"/>
    </row>
  </sheetData>
  <pageMargins left="0.7" right="0.7" top="0.75" bottom="0.75" header="0.3" footer="0.3"/>
  <pageSetup paperSize="9" scale="71" orientation="portrait" r:id="rId1"/>
  <rowBreaks count="1" manualBreakCount="1">
    <brk id="53" max="16383" man="1"/>
  </rowBreaks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4EF8-0931-4DE2-BBAE-F097D2914C18}">
  <dimension ref="A1:G82"/>
  <sheetViews>
    <sheetView zoomScaleNormal="100" workbookViewId="0">
      <selection activeCell="B3" sqref="B3"/>
    </sheetView>
  </sheetViews>
  <sheetFormatPr baseColWidth="10" defaultColWidth="10.85546875" defaultRowHeight="14.25" x14ac:dyDescent="0.2"/>
  <cols>
    <col min="1" max="1" width="6.28515625" style="25" customWidth="1"/>
    <col min="2" max="2" width="24.28515625" style="25" customWidth="1"/>
    <col min="3" max="3" width="10" style="25" customWidth="1"/>
    <col min="4" max="4" width="77.85546875" style="25" customWidth="1"/>
    <col min="5" max="5" width="22" style="25" customWidth="1"/>
    <col min="6" max="6" width="14.42578125" style="25" customWidth="1"/>
    <col min="7" max="7" width="11.85546875" style="36" bestFit="1" customWidth="1"/>
    <col min="8" max="16384" width="10.85546875" style="25"/>
  </cols>
  <sheetData>
    <row r="1" spans="1:7" ht="15.75" x14ac:dyDescent="0.25">
      <c r="B1" s="34" t="s">
        <v>98</v>
      </c>
    </row>
    <row r="2" spans="1:7" ht="15.75" x14ac:dyDescent="0.25">
      <c r="B2" s="34" t="s">
        <v>2</v>
      </c>
    </row>
    <row r="3" spans="1:7" ht="15.75" x14ac:dyDescent="0.25">
      <c r="B3" s="34"/>
    </row>
    <row r="4" spans="1:7" ht="15.75" x14ac:dyDescent="0.25">
      <c r="B4" s="1" t="s">
        <v>99</v>
      </c>
    </row>
    <row r="5" spans="1:7" s="2" customFormat="1" x14ac:dyDescent="0.2">
      <c r="B5" s="35" t="s">
        <v>100</v>
      </c>
      <c r="C5" s="32"/>
      <c r="E5" s="32"/>
      <c r="F5" s="32"/>
      <c r="G5" s="36"/>
    </row>
    <row r="6" spans="1:7" ht="15" x14ac:dyDescent="0.2">
      <c r="B6" s="26"/>
    </row>
    <row r="7" spans="1:7" ht="15" x14ac:dyDescent="0.25">
      <c r="B7" s="33" t="s">
        <v>101</v>
      </c>
      <c r="C7" s="33" t="s">
        <v>102</v>
      </c>
      <c r="D7" s="33" t="s">
        <v>103</v>
      </c>
      <c r="E7" s="33" t="s">
        <v>104</v>
      </c>
      <c r="F7" s="33" t="s">
        <v>105</v>
      </c>
      <c r="G7" s="37" t="s">
        <v>106</v>
      </c>
    </row>
    <row r="8" spans="1:7" x14ac:dyDescent="0.2">
      <c r="A8" s="25">
        <v>1</v>
      </c>
      <c r="B8" s="42" t="s">
        <v>107</v>
      </c>
      <c r="C8" s="42" t="s">
        <v>108</v>
      </c>
      <c r="D8" s="42" t="s">
        <v>109</v>
      </c>
      <c r="E8" s="42" t="s">
        <v>6</v>
      </c>
      <c r="F8" s="27" t="s">
        <v>110</v>
      </c>
      <c r="G8" s="39">
        <f>900+3000</f>
        <v>3900</v>
      </c>
    </row>
    <row r="9" spans="1:7" x14ac:dyDescent="0.2">
      <c r="A9" s="25">
        <v>2</v>
      </c>
      <c r="B9" s="42" t="s">
        <v>111</v>
      </c>
      <c r="C9" s="42" t="s">
        <v>108</v>
      </c>
      <c r="D9" s="42" t="s">
        <v>109</v>
      </c>
      <c r="E9" s="42" t="s">
        <v>6</v>
      </c>
      <c r="F9" s="27" t="s">
        <v>110</v>
      </c>
      <c r="G9" s="39">
        <f>900+3000</f>
        <v>3900</v>
      </c>
    </row>
    <row r="10" spans="1:7" x14ac:dyDescent="0.2">
      <c r="A10" s="25">
        <v>3</v>
      </c>
      <c r="B10" s="42" t="s">
        <v>112</v>
      </c>
      <c r="C10" s="42" t="s">
        <v>113</v>
      </c>
      <c r="D10" s="42" t="s">
        <v>114</v>
      </c>
      <c r="E10" s="42" t="s">
        <v>7</v>
      </c>
      <c r="F10" s="27" t="s">
        <v>115</v>
      </c>
      <c r="G10" s="39">
        <v>14298</v>
      </c>
    </row>
    <row r="11" spans="1:7" x14ac:dyDescent="0.2">
      <c r="A11" s="25">
        <v>4</v>
      </c>
      <c r="B11" s="42" t="s">
        <v>116</v>
      </c>
      <c r="C11" s="42" t="s">
        <v>108</v>
      </c>
      <c r="D11" s="42" t="s">
        <v>117</v>
      </c>
      <c r="E11" s="42" t="s">
        <v>8</v>
      </c>
      <c r="F11" s="27" t="s">
        <v>118</v>
      </c>
      <c r="G11" s="39">
        <v>3000</v>
      </c>
    </row>
    <row r="12" spans="1:7" x14ac:dyDescent="0.2">
      <c r="A12" s="25">
        <v>5</v>
      </c>
      <c r="B12" s="42" t="s">
        <v>119</v>
      </c>
      <c r="C12" s="42" t="s">
        <v>108</v>
      </c>
      <c r="D12" s="42" t="s">
        <v>117</v>
      </c>
      <c r="E12" s="42" t="s">
        <v>8</v>
      </c>
      <c r="F12" s="27" t="s">
        <v>118</v>
      </c>
      <c r="G12" s="39">
        <v>3000</v>
      </c>
    </row>
    <row r="13" spans="1:7" x14ac:dyDescent="0.2">
      <c r="A13" s="25">
        <v>6</v>
      </c>
      <c r="B13" s="42" t="s">
        <v>120</v>
      </c>
      <c r="C13" s="42" t="s">
        <v>113</v>
      </c>
      <c r="D13" s="42" t="s">
        <v>117</v>
      </c>
      <c r="E13" s="42" t="s">
        <v>8</v>
      </c>
      <c r="F13" s="27" t="s">
        <v>110</v>
      </c>
      <c r="G13" s="39">
        <v>3000</v>
      </c>
    </row>
    <row r="14" spans="1:7" x14ac:dyDescent="0.2">
      <c r="A14" s="25">
        <v>7</v>
      </c>
      <c r="B14" s="42" t="s">
        <v>121</v>
      </c>
      <c r="C14" s="42" t="s">
        <v>113</v>
      </c>
      <c r="D14" s="42" t="s">
        <v>117</v>
      </c>
      <c r="E14" s="42" t="s">
        <v>8</v>
      </c>
      <c r="F14" s="27" t="s">
        <v>122</v>
      </c>
      <c r="G14" s="39">
        <v>3000</v>
      </c>
    </row>
    <row r="15" spans="1:7" x14ac:dyDescent="0.2">
      <c r="A15" s="25">
        <v>8</v>
      </c>
      <c r="B15" s="42" t="s">
        <v>123</v>
      </c>
      <c r="C15" s="42" t="s">
        <v>113</v>
      </c>
      <c r="D15" s="42" t="s">
        <v>117</v>
      </c>
      <c r="E15" s="42" t="s">
        <v>8</v>
      </c>
      <c r="F15" s="27" t="s">
        <v>110</v>
      </c>
      <c r="G15" s="39">
        <v>3000</v>
      </c>
    </row>
    <row r="16" spans="1:7" x14ac:dyDescent="0.2">
      <c r="A16" s="25">
        <v>9</v>
      </c>
      <c r="B16" s="42" t="s">
        <v>124</v>
      </c>
      <c r="C16" s="42" t="s">
        <v>113</v>
      </c>
      <c r="D16" s="42" t="s">
        <v>125</v>
      </c>
      <c r="E16" s="42" t="s">
        <v>9</v>
      </c>
      <c r="F16" s="27" t="s">
        <v>126</v>
      </c>
      <c r="G16" s="39">
        <v>5998</v>
      </c>
    </row>
    <row r="17" spans="1:7" x14ac:dyDescent="0.2">
      <c r="A17" s="25">
        <v>10</v>
      </c>
      <c r="B17" s="42" t="s">
        <v>127</v>
      </c>
      <c r="C17" s="42" t="s">
        <v>108</v>
      </c>
      <c r="D17" s="42" t="s">
        <v>128</v>
      </c>
      <c r="E17" s="42" t="s">
        <v>10</v>
      </c>
      <c r="F17" s="27" t="s">
        <v>122</v>
      </c>
      <c r="G17" s="39">
        <f>3976+8698</f>
        <v>12674</v>
      </c>
    </row>
    <row r="18" spans="1:7" x14ac:dyDescent="0.2">
      <c r="A18" s="25">
        <v>11</v>
      </c>
      <c r="B18" s="42" t="s">
        <v>129</v>
      </c>
      <c r="C18" s="42" t="s">
        <v>108</v>
      </c>
      <c r="D18" s="42" t="s">
        <v>130</v>
      </c>
      <c r="E18" s="42" t="s">
        <v>10</v>
      </c>
      <c r="F18" s="27" t="s">
        <v>122</v>
      </c>
      <c r="G18" s="39">
        <v>4001</v>
      </c>
    </row>
    <row r="19" spans="1:7" x14ac:dyDescent="0.2">
      <c r="A19" s="25">
        <v>12</v>
      </c>
      <c r="B19" s="42" t="s">
        <v>131</v>
      </c>
      <c r="C19" s="42" t="s">
        <v>108</v>
      </c>
      <c r="D19" s="42" t="s">
        <v>132</v>
      </c>
      <c r="E19" s="42" t="s">
        <v>11</v>
      </c>
      <c r="F19" s="27" t="s">
        <v>115</v>
      </c>
      <c r="G19" s="39">
        <v>2348</v>
      </c>
    </row>
    <row r="20" spans="1:7" x14ac:dyDescent="0.2">
      <c r="A20" s="25">
        <v>13</v>
      </c>
      <c r="B20" s="42" t="s">
        <v>133</v>
      </c>
      <c r="C20" s="42" t="s">
        <v>108</v>
      </c>
      <c r="D20" s="42" t="s">
        <v>134</v>
      </c>
      <c r="E20" s="42" t="s">
        <v>11</v>
      </c>
      <c r="F20" s="27" t="s">
        <v>118</v>
      </c>
      <c r="G20" s="39">
        <v>4696</v>
      </c>
    </row>
    <row r="21" spans="1:7" x14ac:dyDescent="0.2">
      <c r="A21" s="25">
        <v>14</v>
      </c>
      <c r="B21" s="42" t="s">
        <v>135</v>
      </c>
      <c r="C21" s="42" t="s">
        <v>113</v>
      </c>
      <c r="D21" s="42" t="s">
        <v>132</v>
      </c>
      <c r="E21" s="42" t="s">
        <v>11</v>
      </c>
      <c r="F21" s="27" t="s">
        <v>122</v>
      </c>
      <c r="G21" s="39">
        <v>2348</v>
      </c>
    </row>
    <row r="22" spans="1:7" x14ac:dyDescent="0.2">
      <c r="A22" s="25">
        <v>15</v>
      </c>
      <c r="B22" s="42" t="s">
        <v>136</v>
      </c>
      <c r="C22" s="42" t="s">
        <v>113</v>
      </c>
      <c r="D22" s="42" t="s">
        <v>132</v>
      </c>
      <c r="E22" s="42" t="s">
        <v>11</v>
      </c>
      <c r="F22" s="27" t="s">
        <v>115</v>
      </c>
      <c r="G22" s="39">
        <v>2348</v>
      </c>
    </row>
    <row r="23" spans="1:7" x14ac:dyDescent="0.2">
      <c r="A23" s="25">
        <v>16</v>
      </c>
      <c r="B23" s="42" t="s">
        <v>137</v>
      </c>
      <c r="C23" s="42" t="s">
        <v>113</v>
      </c>
      <c r="D23" s="42" t="s">
        <v>132</v>
      </c>
      <c r="E23" s="42" t="s">
        <v>11</v>
      </c>
      <c r="F23" s="27" t="s">
        <v>122</v>
      </c>
      <c r="G23" s="39">
        <v>2348</v>
      </c>
    </row>
    <row r="24" spans="1:7" x14ac:dyDescent="0.2">
      <c r="A24" s="25">
        <v>17</v>
      </c>
      <c r="B24" s="42" t="s">
        <v>138</v>
      </c>
      <c r="C24" s="42" t="s">
        <v>108</v>
      </c>
      <c r="D24" s="42" t="s">
        <v>139</v>
      </c>
      <c r="E24" s="42" t="s">
        <v>12</v>
      </c>
      <c r="F24" s="27" t="s">
        <v>110</v>
      </c>
      <c r="G24" s="39">
        <v>7500</v>
      </c>
    </row>
    <row r="25" spans="1:7" x14ac:dyDescent="0.2">
      <c r="A25" s="25">
        <v>18</v>
      </c>
      <c r="B25" s="42" t="s">
        <v>140</v>
      </c>
      <c r="C25" s="42" t="s">
        <v>108</v>
      </c>
      <c r="D25" s="42" t="s">
        <v>141</v>
      </c>
      <c r="E25" s="42" t="s">
        <v>12</v>
      </c>
      <c r="F25" s="27" t="s">
        <v>122</v>
      </c>
      <c r="G25" s="39">
        <f>15388/3</f>
        <v>5129.333333333333</v>
      </c>
    </row>
    <row r="26" spans="1:7" x14ac:dyDescent="0.2">
      <c r="A26" s="25">
        <v>19</v>
      </c>
      <c r="B26" s="42" t="s">
        <v>142</v>
      </c>
      <c r="C26" s="42" t="s">
        <v>113</v>
      </c>
      <c r="D26" s="42" t="s">
        <v>141</v>
      </c>
      <c r="E26" s="42" t="s">
        <v>12</v>
      </c>
      <c r="F26" s="27" t="s">
        <v>122</v>
      </c>
      <c r="G26" s="39">
        <f>15388/3</f>
        <v>5129.333333333333</v>
      </c>
    </row>
    <row r="27" spans="1:7" x14ac:dyDescent="0.2">
      <c r="A27" s="25">
        <v>20</v>
      </c>
      <c r="B27" s="42" t="s">
        <v>143</v>
      </c>
      <c r="C27" s="42" t="s">
        <v>113</v>
      </c>
      <c r="D27" s="42" t="s">
        <v>141</v>
      </c>
      <c r="E27" s="42" t="s">
        <v>12</v>
      </c>
      <c r="F27" s="27" t="s">
        <v>122</v>
      </c>
      <c r="G27" s="39">
        <f>15388/3</f>
        <v>5129.333333333333</v>
      </c>
    </row>
    <row r="28" spans="1:7" x14ac:dyDescent="0.2">
      <c r="A28" s="25">
        <v>21</v>
      </c>
      <c r="B28" s="42" t="s">
        <v>144</v>
      </c>
      <c r="C28" s="42" t="s">
        <v>108</v>
      </c>
      <c r="D28" s="42" t="s">
        <v>145</v>
      </c>
      <c r="E28" s="42" t="s">
        <v>13</v>
      </c>
      <c r="F28" s="27" t="s">
        <v>115</v>
      </c>
      <c r="G28" s="39">
        <v>3000</v>
      </c>
    </row>
    <row r="29" spans="1:7" x14ac:dyDescent="0.2">
      <c r="A29" s="25">
        <v>22</v>
      </c>
      <c r="B29" s="42" t="s">
        <v>146</v>
      </c>
      <c r="C29" s="42" t="s">
        <v>108</v>
      </c>
      <c r="D29" s="42" t="s">
        <v>147</v>
      </c>
      <c r="E29" s="42" t="s">
        <v>148</v>
      </c>
      <c r="F29" s="27" t="s">
        <v>115</v>
      </c>
      <c r="G29" s="39">
        <v>5697</v>
      </c>
    </row>
    <row r="30" spans="1:7" x14ac:dyDescent="0.2">
      <c r="A30" s="25">
        <v>23</v>
      </c>
      <c r="B30" s="42" t="s">
        <v>149</v>
      </c>
      <c r="C30" s="42" t="s">
        <v>113</v>
      </c>
      <c r="D30" s="42" t="s">
        <v>150</v>
      </c>
      <c r="E30" s="42" t="s">
        <v>15</v>
      </c>
      <c r="F30" s="27" t="s">
        <v>110</v>
      </c>
      <c r="G30" s="39">
        <f>12772-12772</f>
        <v>0</v>
      </c>
    </row>
    <row r="31" spans="1:7" x14ac:dyDescent="0.2">
      <c r="A31" s="25">
        <v>24</v>
      </c>
      <c r="B31" s="42" t="s">
        <v>123</v>
      </c>
      <c r="C31" s="42" t="s">
        <v>113</v>
      </c>
      <c r="D31" s="42" t="s">
        <v>151</v>
      </c>
      <c r="E31" s="42" t="s">
        <v>16</v>
      </c>
      <c r="F31" s="27" t="s">
        <v>110</v>
      </c>
      <c r="G31" s="39">
        <v>4319</v>
      </c>
    </row>
    <row r="32" spans="1:7" ht="28.5" x14ac:dyDescent="0.2">
      <c r="A32" s="25">
        <v>25</v>
      </c>
      <c r="B32" s="43" t="s">
        <v>152</v>
      </c>
      <c r="C32" s="42" t="s">
        <v>108</v>
      </c>
      <c r="D32" s="44" t="s">
        <v>153</v>
      </c>
      <c r="E32" s="42" t="s">
        <v>17</v>
      </c>
      <c r="F32" s="27" t="s">
        <v>115</v>
      </c>
      <c r="G32" s="39">
        <v>3000</v>
      </c>
    </row>
    <row r="33" spans="1:7" x14ac:dyDescent="0.2">
      <c r="A33" s="25">
        <v>26</v>
      </c>
      <c r="B33" s="42" t="s">
        <v>154</v>
      </c>
      <c r="C33" s="42" t="s">
        <v>108</v>
      </c>
      <c r="D33" s="42" t="s">
        <v>155</v>
      </c>
      <c r="E33" s="42" t="s">
        <v>18</v>
      </c>
      <c r="F33" s="27" t="s">
        <v>110</v>
      </c>
      <c r="G33" s="39">
        <v>2800</v>
      </c>
    </row>
    <row r="34" spans="1:7" x14ac:dyDescent="0.2">
      <c r="A34" s="25">
        <v>27</v>
      </c>
      <c r="B34" s="42" t="s">
        <v>156</v>
      </c>
      <c r="C34" s="42" t="s">
        <v>108</v>
      </c>
      <c r="D34" s="42" t="s">
        <v>155</v>
      </c>
      <c r="E34" s="42" t="s">
        <v>18</v>
      </c>
      <c r="F34" s="27" t="s">
        <v>110</v>
      </c>
      <c r="G34" s="39">
        <v>2800</v>
      </c>
    </row>
    <row r="35" spans="1:7" x14ac:dyDescent="0.2">
      <c r="A35" s="25">
        <v>28</v>
      </c>
      <c r="B35" s="42" t="s">
        <v>157</v>
      </c>
      <c r="C35" s="42" t="s">
        <v>108</v>
      </c>
      <c r="D35" s="42" t="s">
        <v>155</v>
      </c>
      <c r="E35" s="42" t="s">
        <v>18</v>
      </c>
      <c r="F35" s="27" t="s">
        <v>110</v>
      </c>
      <c r="G35" s="39">
        <v>2800</v>
      </c>
    </row>
    <row r="36" spans="1:7" x14ac:dyDescent="0.2">
      <c r="A36" s="25">
        <v>29</v>
      </c>
      <c r="B36" s="42" t="s">
        <v>158</v>
      </c>
      <c r="C36" s="42" t="s">
        <v>113</v>
      </c>
      <c r="D36" s="42" t="s">
        <v>155</v>
      </c>
      <c r="E36" s="42" t="s">
        <v>18</v>
      </c>
      <c r="F36" s="27" t="s">
        <v>110</v>
      </c>
      <c r="G36" s="39">
        <v>2800</v>
      </c>
    </row>
    <row r="37" spans="1:7" x14ac:dyDescent="0.2">
      <c r="A37" s="25">
        <v>30</v>
      </c>
      <c r="B37" s="42" t="s">
        <v>159</v>
      </c>
      <c r="C37" s="42" t="s">
        <v>113</v>
      </c>
      <c r="D37" s="42" t="s">
        <v>155</v>
      </c>
      <c r="E37" s="42" t="s">
        <v>18</v>
      </c>
      <c r="F37" s="27" t="s">
        <v>110</v>
      </c>
      <c r="G37" s="39">
        <v>3195</v>
      </c>
    </row>
    <row r="38" spans="1:7" x14ac:dyDescent="0.2">
      <c r="A38" s="25">
        <v>31</v>
      </c>
      <c r="B38" s="42" t="s">
        <v>160</v>
      </c>
      <c r="C38" s="42" t="s">
        <v>113</v>
      </c>
      <c r="D38" s="42" t="s">
        <v>161</v>
      </c>
      <c r="E38" s="42" t="s">
        <v>19</v>
      </c>
      <c r="F38" s="27" t="s">
        <v>122</v>
      </c>
      <c r="G38" s="39">
        <v>3423</v>
      </c>
    </row>
    <row r="39" spans="1:7" x14ac:dyDescent="0.2">
      <c r="A39" s="25">
        <v>32</v>
      </c>
      <c r="B39" s="42" t="s">
        <v>162</v>
      </c>
      <c r="C39" s="42" t="s">
        <v>108</v>
      </c>
      <c r="D39" s="42" t="s">
        <v>163</v>
      </c>
      <c r="E39" s="42" t="s">
        <v>20</v>
      </c>
      <c r="F39" s="27" t="s">
        <v>126</v>
      </c>
      <c r="G39" s="39">
        <v>7179</v>
      </c>
    </row>
    <row r="40" spans="1:7" x14ac:dyDescent="0.2">
      <c r="A40" s="25">
        <v>33</v>
      </c>
      <c r="B40" s="42" t="s">
        <v>164</v>
      </c>
      <c r="C40" s="42" t="s">
        <v>108</v>
      </c>
      <c r="D40" s="42" t="s">
        <v>165</v>
      </c>
      <c r="E40" s="42" t="s">
        <v>21</v>
      </c>
      <c r="F40" s="27" t="s">
        <v>115</v>
      </c>
      <c r="G40" s="39">
        <v>3423</v>
      </c>
    </row>
    <row r="41" spans="1:7" x14ac:dyDescent="0.2">
      <c r="A41" s="25">
        <v>34</v>
      </c>
      <c r="B41" s="42" t="s">
        <v>166</v>
      </c>
      <c r="C41" s="42" t="s">
        <v>108</v>
      </c>
      <c r="D41" s="42" t="s">
        <v>167</v>
      </c>
      <c r="E41" s="42" t="s">
        <v>168</v>
      </c>
      <c r="F41" s="27" t="s">
        <v>126</v>
      </c>
      <c r="G41" s="39">
        <v>7987</v>
      </c>
    </row>
    <row r="42" spans="1:7" x14ac:dyDescent="0.2">
      <c r="A42" s="25">
        <v>35</v>
      </c>
      <c r="B42" s="42" t="s">
        <v>169</v>
      </c>
      <c r="C42" s="42" t="s">
        <v>113</v>
      </c>
      <c r="D42" s="42" t="s">
        <v>170</v>
      </c>
      <c r="E42" s="42" t="s">
        <v>23</v>
      </c>
      <c r="F42" s="27" t="s">
        <v>171</v>
      </c>
      <c r="G42" s="39">
        <v>2223</v>
      </c>
    </row>
    <row r="43" spans="1:7" x14ac:dyDescent="0.2">
      <c r="A43" s="25">
        <v>36</v>
      </c>
      <c r="B43" s="42" t="s">
        <v>172</v>
      </c>
      <c r="C43" s="42" t="s">
        <v>113</v>
      </c>
      <c r="D43" s="42" t="s">
        <v>173</v>
      </c>
      <c r="E43" s="42" t="s">
        <v>23</v>
      </c>
      <c r="F43" s="27" t="s">
        <v>115</v>
      </c>
      <c r="G43" s="39">
        <v>5610</v>
      </c>
    </row>
    <row r="44" spans="1:7" x14ac:dyDescent="0.2">
      <c r="A44" s="25">
        <v>37</v>
      </c>
      <c r="B44" s="42" t="s">
        <v>152</v>
      </c>
      <c r="C44" s="42" t="s">
        <v>108</v>
      </c>
      <c r="D44" s="42" t="s">
        <v>174</v>
      </c>
      <c r="E44" s="42" t="s">
        <v>24</v>
      </c>
      <c r="F44" s="27" t="s">
        <v>115</v>
      </c>
      <c r="G44" s="39">
        <v>12000</v>
      </c>
    </row>
    <row r="45" spans="1:7" x14ac:dyDescent="0.2">
      <c r="A45" s="25">
        <v>38</v>
      </c>
      <c r="B45" s="42" t="s">
        <v>175</v>
      </c>
      <c r="C45" s="42" t="s">
        <v>108</v>
      </c>
      <c r="D45" s="42" t="s">
        <v>176</v>
      </c>
      <c r="E45" s="42" t="s">
        <v>24</v>
      </c>
      <c r="F45" s="27" t="s">
        <v>115</v>
      </c>
      <c r="G45" s="39">
        <f>3000+846+5185</f>
        <v>9031</v>
      </c>
    </row>
    <row r="46" spans="1:7" x14ac:dyDescent="0.2">
      <c r="A46" s="25">
        <v>39</v>
      </c>
      <c r="B46" s="42" t="s">
        <v>177</v>
      </c>
      <c r="C46" s="42" t="s">
        <v>113</v>
      </c>
      <c r="D46" s="42" t="s">
        <v>178</v>
      </c>
      <c r="E46" s="42" t="s">
        <v>24</v>
      </c>
      <c r="F46" s="27" t="s">
        <v>171</v>
      </c>
      <c r="G46" s="39">
        <v>3423</v>
      </c>
    </row>
    <row r="47" spans="1:7" x14ac:dyDescent="0.2">
      <c r="A47" s="25">
        <v>40</v>
      </c>
      <c r="B47" s="42" t="s">
        <v>179</v>
      </c>
      <c r="C47" s="42" t="s">
        <v>113</v>
      </c>
      <c r="D47" s="42" t="s">
        <v>176</v>
      </c>
      <c r="E47" s="42" t="s">
        <v>24</v>
      </c>
      <c r="F47" s="27" t="s">
        <v>115</v>
      </c>
      <c r="G47" s="39">
        <v>3846</v>
      </c>
    </row>
    <row r="48" spans="1:7" x14ac:dyDescent="0.2">
      <c r="A48" s="25">
        <v>41</v>
      </c>
      <c r="B48" s="42" t="s">
        <v>180</v>
      </c>
      <c r="C48" s="42" t="s">
        <v>113</v>
      </c>
      <c r="D48" s="42" t="s">
        <v>181</v>
      </c>
      <c r="E48" s="42" t="s">
        <v>24</v>
      </c>
      <c r="F48" s="27" t="s">
        <v>171</v>
      </c>
      <c r="G48" s="39">
        <f>2500+2500</f>
        <v>5000</v>
      </c>
    </row>
    <row r="49" spans="1:7" x14ac:dyDescent="0.2">
      <c r="A49" s="25">
        <v>42</v>
      </c>
      <c r="B49" s="42" t="s">
        <v>182</v>
      </c>
      <c r="C49" s="42" t="s">
        <v>113</v>
      </c>
      <c r="D49" s="42" t="s">
        <v>178</v>
      </c>
      <c r="E49" s="42" t="s">
        <v>24</v>
      </c>
      <c r="F49" s="27" t="s">
        <v>110</v>
      </c>
      <c r="G49" s="39">
        <v>3000</v>
      </c>
    </row>
    <row r="50" spans="1:7" x14ac:dyDescent="0.2">
      <c r="A50" s="25">
        <v>43</v>
      </c>
      <c r="B50" s="42" t="s">
        <v>183</v>
      </c>
      <c r="C50" s="42" t="s">
        <v>113</v>
      </c>
      <c r="D50" s="42" t="s">
        <v>184</v>
      </c>
      <c r="E50" s="42" t="s">
        <v>24</v>
      </c>
      <c r="F50" s="27" t="s">
        <v>115</v>
      </c>
      <c r="G50" s="39">
        <v>3000</v>
      </c>
    </row>
    <row r="51" spans="1:7" x14ac:dyDescent="0.2">
      <c r="A51" s="25">
        <v>44</v>
      </c>
      <c r="B51" s="42" t="s">
        <v>164</v>
      </c>
      <c r="C51" s="42" t="s">
        <v>108</v>
      </c>
      <c r="D51" s="42" t="s">
        <v>185</v>
      </c>
      <c r="E51" s="42" t="s">
        <v>25</v>
      </c>
      <c r="F51" s="27" t="s">
        <v>115</v>
      </c>
      <c r="G51" s="39">
        <v>3423</v>
      </c>
    </row>
    <row r="52" spans="1:7" x14ac:dyDescent="0.2">
      <c r="A52" s="25">
        <v>45</v>
      </c>
      <c r="B52" s="42" t="s">
        <v>186</v>
      </c>
      <c r="C52" s="42" t="s">
        <v>108</v>
      </c>
      <c r="D52" s="42" t="s">
        <v>187</v>
      </c>
      <c r="E52" s="42" t="s">
        <v>26</v>
      </c>
      <c r="F52" s="27" t="s">
        <v>122</v>
      </c>
      <c r="G52" s="39">
        <v>4692</v>
      </c>
    </row>
    <row r="53" spans="1:7" x14ac:dyDescent="0.2">
      <c r="A53" s="25">
        <v>46</v>
      </c>
      <c r="B53" s="42" t="s">
        <v>188</v>
      </c>
      <c r="C53" s="42" t="s">
        <v>108</v>
      </c>
      <c r="D53" s="42" t="s">
        <v>189</v>
      </c>
      <c r="E53" s="42" t="s">
        <v>27</v>
      </c>
      <c r="F53" s="27" t="s">
        <v>122</v>
      </c>
      <c r="G53" s="39">
        <f>3520+3004</f>
        <v>6524</v>
      </c>
    </row>
    <row r="54" spans="1:7" x14ac:dyDescent="0.2">
      <c r="A54" s="25">
        <v>47</v>
      </c>
      <c r="B54" s="42" t="s">
        <v>164</v>
      </c>
      <c r="C54" s="42" t="s">
        <v>108</v>
      </c>
      <c r="D54" s="42" t="s">
        <v>190</v>
      </c>
      <c r="E54" s="42" t="s">
        <v>27</v>
      </c>
      <c r="F54" s="27" t="s">
        <v>115</v>
      </c>
      <c r="G54" s="39">
        <v>3423</v>
      </c>
    </row>
    <row r="55" spans="1:7" x14ac:dyDescent="0.2">
      <c r="A55" s="25">
        <v>48</v>
      </c>
      <c r="B55" s="42" t="s">
        <v>191</v>
      </c>
      <c r="C55" s="42" t="s">
        <v>113</v>
      </c>
      <c r="D55" s="42" t="s">
        <v>192</v>
      </c>
      <c r="E55" s="42" t="s">
        <v>27</v>
      </c>
      <c r="F55" s="27" t="s">
        <v>126</v>
      </c>
      <c r="G55" s="39">
        <v>2301</v>
      </c>
    </row>
    <row r="56" spans="1:7" x14ac:dyDescent="0.2">
      <c r="A56" s="25">
        <v>49</v>
      </c>
      <c r="B56" s="42" t="s">
        <v>193</v>
      </c>
      <c r="C56" s="42" t="s">
        <v>113</v>
      </c>
      <c r="D56" s="42" t="s">
        <v>192</v>
      </c>
      <c r="E56" s="42" t="s">
        <v>27</v>
      </c>
      <c r="F56" s="27" t="s">
        <v>126</v>
      </c>
      <c r="G56" s="39">
        <f>2936+500</f>
        <v>3436</v>
      </c>
    </row>
    <row r="57" spans="1:7" x14ac:dyDescent="0.2">
      <c r="A57" s="25">
        <v>50</v>
      </c>
      <c r="B57" s="42" t="s">
        <v>194</v>
      </c>
      <c r="C57" s="42" t="s">
        <v>113</v>
      </c>
      <c r="D57" s="42" t="s">
        <v>192</v>
      </c>
      <c r="E57" s="42" t="s">
        <v>27</v>
      </c>
      <c r="F57" s="27" t="s">
        <v>126</v>
      </c>
      <c r="G57" s="39">
        <v>2301</v>
      </c>
    </row>
    <row r="58" spans="1:7" x14ac:dyDescent="0.2">
      <c r="A58" s="25">
        <v>51</v>
      </c>
      <c r="B58" s="42" t="s">
        <v>131</v>
      </c>
      <c r="C58" s="42" t="s">
        <v>108</v>
      </c>
      <c r="D58" s="42" t="s">
        <v>195</v>
      </c>
      <c r="E58" s="42" t="s">
        <v>28</v>
      </c>
      <c r="F58" s="27" t="s">
        <v>115</v>
      </c>
      <c r="G58" s="39">
        <f>7275+2597+1110</f>
        <v>10982</v>
      </c>
    </row>
    <row r="59" spans="1:7" x14ac:dyDescent="0.2">
      <c r="A59" s="25">
        <v>52</v>
      </c>
      <c r="B59" s="42" t="s">
        <v>196</v>
      </c>
      <c r="C59" s="42" t="s">
        <v>108</v>
      </c>
      <c r="D59" s="42" t="s">
        <v>195</v>
      </c>
      <c r="E59" s="42" t="s">
        <v>28</v>
      </c>
      <c r="F59" s="27" t="s">
        <v>122</v>
      </c>
      <c r="G59" s="39">
        <f>1544+1110-501+6455</f>
        <v>8608</v>
      </c>
    </row>
    <row r="60" spans="1:7" x14ac:dyDescent="0.2">
      <c r="A60" s="25">
        <v>53</v>
      </c>
      <c r="B60" s="42" t="s">
        <v>197</v>
      </c>
      <c r="C60" s="42" t="s">
        <v>113</v>
      </c>
      <c r="D60" s="42" t="s">
        <v>195</v>
      </c>
      <c r="E60" s="42" t="s">
        <v>28</v>
      </c>
      <c r="F60" s="27" t="s">
        <v>122</v>
      </c>
      <c r="G60" s="39">
        <f>5900+3028+1110</f>
        <v>10038</v>
      </c>
    </row>
    <row r="61" spans="1:7" x14ac:dyDescent="0.2">
      <c r="A61" s="25">
        <v>54</v>
      </c>
      <c r="B61" s="42" t="s">
        <v>198</v>
      </c>
      <c r="C61" s="42" t="s">
        <v>113</v>
      </c>
      <c r="D61" s="42" t="s">
        <v>195</v>
      </c>
      <c r="E61" s="42" t="s">
        <v>28</v>
      </c>
      <c r="F61" s="27" t="s">
        <v>118</v>
      </c>
      <c r="G61" s="39">
        <v>3083</v>
      </c>
    </row>
    <row r="62" spans="1:7" x14ac:dyDescent="0.2">
      <c r="A62" s="25">
        <v>55</v>
      </c>
      <c r="B62" s="42" t="s">
        <v>199</v>
      </c>
      <c r="C62" s="42" t="s">
        <v>113</v>
      </c>
      <c r="D62" s="42" t="s">
        <v>200</v>
      </c>
      <c r="E62" s="42" t="s">
        <v>201</v>
      </c>
      <c r="F62" s="27" t="s">
        <v>122</v>
      </c>
      <c r="G62" s="39">
        <f>8051</f>
        <v>8051</v>
      </c>
    </row>
    <row r="63" spans="1:7" x14ac:dyDescent="0.2">
      <c r="A63" s="25">
        <v>56</v>
      </c>
      <c r="B63" s="42" t="s">
        <v>131</v>
      </c>
      <c r="C63" s="42" t="s">
        <v>108</v>
      </c>
      <c r="D63" s="42" t="s">
        <v>202</v>
      </c>
      <c r="E63" s="42" t="s">
        <v>30</v>
      </c>
      <c r="F63" s="27" t="s">
        <v>115</v>
      </c>
      <c r="G63" s="39">
        <f>3989/2</f>
        <v>1994.5</v>
      </c>
    </row>
    <row r="64" spans="1:7" x14ac:dyDescent="0.2">
      <c r="A64" s="25">
        <v>57</v>
      </c>
      <c r="B64" s="42" t="s">
        <v>203</v>
      </c>
      <c r="C64" s="42" t="s">
        <v>108</v>
      </c>
      <c r="D64" s="42" t="s">
        <v>204</v>
      </c>
      <c r="E64" s="42" t="s">
        <v>30</v>
      </c>
      <c r="F64" s="27" t="s">
        <v>122</v>
      </c>
      <c r="G64" s="39">
        <f>6112.92+2088+1700+1700+1700</f>
        <v>13300.92</v>
      </c>
    </row>
    <row r="65" spans="1:7" x14ac:dyDescent="0.2">
      <c r="A65" s="25">
        <v>58</v>
      </c>
      <c r="B65" s="42" t="s">
        <v>205</v>
      </c>
      <c r="C65" s="42" t="s">
        <v>108</v>
      </c>
      <c r="D65" s="42" t="s">
        <v>206</v>
      </c>
      <c r="E65" s="42" t="s">
        <v>30</v>
      </c>
      <c r="F65" s="27" t="s">
        <v>118</v>
      </c>
      <c r="G65" s="39">
        <v>3037</v>
      </c>
    </row>
    <row r="66" spans="1:7" x14ac:dyDescent="0.2">
      <c r="A66" s="25">
        <v>59</v>
      </c>
      <c r="B66" s="42" t="s">
        <v>207</v>
      </c>
      <c r="C66" s="42" t="s">
        <v>108</v>
      </c>
      <c r="D66" s="42" t="s">
        <v>208</v>
      </c>
      <c r="E66" s="42" t="s">
        <v>30</v>
      </c>
      <c r="F66" s="27" t="s">
        <v>110</v>
      </c>
      <c r="G66" s="39">
        <v>1473</v>
      </c>
    </row>
    <row r="67" spans="1:7" x14ac:dyDescent="0.2">
      <c r="A67" s="25">
        <v>60</v>
      </c>
      <c r="B67" s="42" t="s">
        <v>207</v>
      </c>
      <c r="C67" s="42" t="s">
        <v>108</v>
      </c>
      <c r="D67" s="42" t="s">
        <v>209</v>
      </c>
      <c r="E67" s="42" t="s">
        <v>30</v>
      </c>
      <c r="F67" s="27" t="s">
        <v>110</v>
      </c>
      <c r="G67" s="39">
        <v>3623</v>
      </c>
    </row>
    <row r="68" spans="1:7" x14ac:dyDescent="0.2">
      <c r="A68" s="25">
        <v>61</v>
      </c>
      <c r="B68" s="42" t="s">
        <v>210</v>
      </c>
      <c r="C68" s="42" t="s">
        <v>108</v>
      </c>
      <c r="D68" s="42" t="s">
        <v>202</v>
      </c>
      <c r="E68" s="42" t="s">
        <v>30</v>
      </c>
      <c r="F68" s="27" t="s">
        <v>122</v>
      </c>
      <c r="G68" s="39">
        <f>3989/2</f>
        <v>1994.5</v>
      </c>
    </row>
    <row r="69" spans="1:7" x14ac:dyDescent="0.2">
      <c r="A69" s="25">
        <v>62</v>
      </c>
      <c r="B69" s="42" t="s">
        <v>198</v>
      </c>
      <c r="C69" s="42" t="s">
        <v>113</v>
      </c>
      <c r="D69" s="42" t="s">
        <v>211</v>
      </c>
      <c r="E69" s="42" t="s">
        <v>30</v>
      </c>
      <c r="F69" s="27" t="s">
        <v>118</v>
      </c>
      <c r="G69" s="39">
        <v>2500</v>
      </c>
    </row>
    <row r="70" spans="1:7" x14ac:dyDescent="0.2">
      <c r="A70" s="25">
        <v>63</v>
      </c>
      <c r="B70" s="42" t="s">
        <v>212</v>
      </c>
      <c r="C70" s="42" t="s">
        <v>108</v>
      </c>
      <c r="D70" s="42" t="s">
        <v>213</v>
      </c>
      <c r="E70" s="42" t="s">
        <v>31</v>
      </c>
      <c r="F70" s="27" t="s">
        <v>115</v>
      </c>
      <c r="G70" s="39">
        <f>13667+23411-3800</f>
        <v>33278</v>
      </c>
    </row>
    <row r="71" spans="1:7" x14ac:dyDescent="0.2">
      <c r="A71" s="25">
        <v>64</v>
      </c>
      <c r="B71" s="42" t="s">
        <v>214</v>
      </c>
      <c r="C71" s="42" t="s">
        <v>108</v>
      </c>
      <c r="D71" s="42" t="s">
        <v>215</v>
      </c>
      <c r="E71" s="42" t="s">
        <v>31</v>
      </c>
      <c r="F71" s="27" t="s">
        <v>122</v>
      </c>
      <c r="G71" s="39">
        <v>5000</v>
      </c>
    </row>
    <row r="72" spans="1:7" x14ac:dyDescent="0.2">
      <c r="A72" s="25">
        <v>65</v>
      </c>
      <c r="B72" s="42" t="s">
        <v>216</v>
      </c>
      <c r="C72" s="42" t="s">
        <v>108</v>
      </c>
      <c r="D72" s="42" t="s">
        <v>213</v>
      </c>
      <c r="E72" s="42" t="s">
        <v>31</v>
      </c>
      <c r="F72" s="27" t="s">
        <v>122</v>
      </c>
      <c r="G72" s="39">
        <f>1320+4313</f>
        <v>5633</v>
      </c>
    </row>
    <row r="73" spans="1:7" x14ac:dyDescent="0.2">
      <c r="A73" s="25">
        <v>66</v>
      </c>
      <c r="B73" s="42" t="s">
        <v>217</v>
      </c>
      <c r="C73" s="42" t="s">
        <v>108</v>
      </c>
      <c r="D73" s="42" t="s">
        <v>213</v>
      </c>
      <c r="E73" s="42" t="s">
        <v>31</v>
      </c>
      <c r="F73" s="27" t="s">
        <v>122</v>
      </c>
      <c r="G73" s="39">
        <f>3820+408+13257+8320+9866</f>
        <v>35671</v>
      </c>
    </row>
    <row r="74" spans="1:7" x14ac:dyDescent="0.2">
      <c r="A74" s="25">
        <v>67</v>
      </c>
      <c r="B74" s="42" t="s">
        <v>164</v>
      </c>
      <c r="C74" s="42" t="s">
        <v>108</v>
      </c>
      <c r="D74" s="42" t="s">
        <v>218</v>
      </c>
      <c r="E74" s="42" t="s">
        <v>31</v>
      </c>
      <c r="F74" s="27" t="s">
        <v>115</v>
      </c>
      <c r="G74" s="39">
        <v>3423</v>
      </c>
    </row>
    <row r="75" spans="1:7" x14ac:dyDescent="0.2">
      <c r="A75" s="25">
        <v>68</v>
      </c>
      <c r="B75" s="42" t="s">
        <v>219</v>
      </c>
      <c r="C75" s="42" t="s">
        <v>108</v>
      </c>
      <c r="D75" s="42" t="s">
        <v>213</v>
      </c>
      <c r="E75" s="42" t="s">
        <v>31</v>
      </c>
      <c r="F75" s="27" t="s">
        <v>122</v>
      </c>
      <c r="G75" s="39">
        <f>1190+4321</f>
        <v>5511</v>
      </c>
    </row>
    <row r="76" spans="1:7" x14ac:dyDescent="0.2">
      <c r="A76" s="25">
        <v>69</v>
      </c>
      <c r="B76" s="42" t="s">
        <v>112</v>
      </c>
      <c r="C76" s="42" t="s">
        <v>113</v>
      </c>
      <c r="D76" s="42" t="s">
        <v>220</v>
      </c>
      <c r="E76" s="42" t="s">
        <v>31</v>
      </c>
      <c r="F76" s="27" t="s">
        <v>115</v>
      </c>
      <c r="G76" s="39">
        <f>4313+2500</f>
        <v>6813</v>
      </c>
    </row>
    <row r="77" spans="1:7" x14ac:dyDescent="0.2">
      <c r="A77" s="25">
        <v>70</v>
      </c>
      <c r="B77" s="42" t="s">
        <v>221</v>
      </c>
      <c r="C77" s="42" t="s">
        <v>113</v>
      </c>
      <c r="D77" s="42" t="s">
        <v>220</v>
      </c>
      <c r="E77" s="42" t="s">
        <v>31</v>
      </c>
      <c r="F77" s="27" t="s">
        <v>115</v>
      </c>
      <c r="G77" s="39">
        <f>12787+2500+10523-3800</f>
        <v>22010</v>
      </c>
    </row>
    <row r="78" spans="1:7" x14ac:dyDescent="0.2">
      <c r="A78" s="25">
        <v>71</v>
      </c>
      <c r="B78" s="42" t="s">
        <v>144</v>
      </c>
      <c r="C78" s="42" t="s">
        <v>108</v>
      </c>
      <c r="D78" s="42" t="s">
        <v>222</v>
      </c>
      <c r="E78" s="42" t="s">
        <v>32</v>
      </c>
      <c r="F78" s="27" t="s">
        <v>115</v>
      </c>
      <c r="G78" s="39">
        <f>5293/2</f>
        <v>2646.5</v>
      </c>
    </row>
    <row r="79" spans="1:7" x14ac:dyDescent="0.2">
      <c r="A79" s="25">
        <v>72</v>
      </c>
      <c r="B79" s="42" t="s">
        <v>164</v>
      </c>
      <c r="C79" s="42" t="s">
        <v>108</v>
      </c>
      <c r="D79" s="42" t="s">
        <v>223</v>
      </c>
      <c r="E79" s="42" t="s">
        <v>32</v>
      </c>
      <c r="F79" s="27" t="s">
        <v>115</v>
      </c>
      <c r="G79" s="39">
        <v>3423</v>
      </c>
    </row>
    <row r="80" spans="1:7" x14ac:dyDescent="0.2">
      <c r="A80" s="25">
        <v>73</v>
      </c>
      <c r="B80" s="42" t="s">
        <v>198</v>
      </c>
      <c r="C80" s="42" t="s">
        <v>113</v>
      </c>
      <c r="D80" s="42" t="s">
        <v>222</v>
      </c>
      <c r="E80" s="42" t="s">
        <v>32</v>
      </c>
      <c r="F80" s="27" t="s">
        <v>118</v>
      </c>
      <c r="G80" s="39">
        <f>5293/2</f>
        <v>2646.5</v>
      </c>
    </row>
    <row r="81" spans="7:7" ht="15" x14ac:dyDescent="0.25">
      <c r="G81" s="45">
        <v>423946</v>
      </c>
    </row>
    <row r="82" spans="7:7" ht="15" x14ac:dyDescent="0.25">
      <c r="G82" s="38"/>
    </row>
  </sheetData>
  <autoFilter ref="B7:G7" xr:uid="{B9AB4EF8-0931-4DE2-BBAE-F097D2914C18}">
    <sortState xmlns:xlrd2="http://schemas.microsoft.com/office/spreadsheetml/2017/richdata2" ref="B8:G82">
      <sortCondition ref="E7"/>
    </sortState>
  </autoFilter>
  <pageMargins left="0.7" right="0.7" top="0.75" bottom="0.75" header="0.3" footer="0.3"/>
  <pageSetup paperSize="9" scale="78" orientation="landscape" r:id="rId1"/>
  <headerFooter>
    <oddFooter>Side &amp;P av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163666A596CE4EAA942364FC05F890" ma:contentTypeVersion="13" ma:contentTypeDescription="Opprett et nytt dokument." ma:contentTypeScope="" ma:versionID="852cb9e3888e67bbe322bcd063bd0712">
  <xsd:schema xmlns:xsd="http://www.w3.org/2001/XMLSchema" xmlns:xs="http://www.w3.org/2001/XMLSchema" xmlns:p="http://schemas.microsoft.com/office/2006/metadata/properties" xmlns:ns2="659c4bf1-433e-4a20-b3c7-f3f853fb57f4" xmlns:ns3="bbbe66f4-6d89-493d-8e38-31bfecd9f735" targetNamespace="http://schemas.microsoft.com/office/2006/metadata/properties" ma:root="true" ma:fieldsID="b5f8e724f06a6331ec62d0a148d65f74" ns2:_="" ns3:_="">
    <xsd:import namespace="659c4bf1-433e-4a20-b3c7-f3f853fb57f4"/>
    <xsd:import namespace="bbbe66f4-6d89-493d-8e38-31bfecd9f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c4bf1-433e-4a20-b3c7-f3f853fb5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e66f4-6d89-493d-8e38-31bfecd9f7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50894E-19B9-4F52-8481-0855D4E06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c4bf1-433e-4a20-b3c7-f3f853fb57f4"/>
    <ds:schemaRef ds:uri="bbbe66f4-6d89-493d-8e38-31bfecd9f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61EAE-A6BD-49CF-A034-8FA9B7A889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02AEDD-AF20-4CA6-930B-A1B11981BA58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bbbe66f4-6d89-493d-8e38-31bfecd9f735"/>
    <ds:schemaRef ds:uri="659c4bf1-433e-4a20-b3c7-f3f853fb57f4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2021 Totalt</vt:lpstr>
      <vt:lpstr>2021 Detaljer</vt:lpstr>
    </vt:vector>
  </TitlesOfParts>
  <Manager/>
  <Company>Nasjonalbiblioteket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Mette Børja</dc:creator>
  <cp:keywords/>
  <dc:description/>
  <cp:lastModifiedBy>Mette Børja</cp:lastModifiedBy>
  <cp:revision/>
  <dcterms:created xsi:type="dcterms:W3CDTF">2019-02-28T12:40:37Z</dcterms:created>
  <dcterms:modified xsi:type="dcterms:W3CDTF">2022-06-24T06:16:57Z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0x01010084163666A596CE4EAA942364FC05F890</vt:lpwstr>
  </property>
</Properties>
</file>